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eeorg.sharepoint.com/sites/rp/Federal Policy/EE Impact Report 2022/Data for Red Chalk/Download Versions (some updates from drafts)/"/>
    </mc:Choice>
  </mc:AlternateContent>
  <xr:revisionPtr revIDLastSave="123" documentId="8_{03F1C85A-8774-4D78-A224-1390DD367AA7}" xr6:coauthVersionLast="47" xr6:coauthVersionMax="47" xr10:uidLastSave="{57303E1F-E3A0-4F9C-9EB6-A7C5AD220C26}"/>
  <bookViews>
    <workbookView xWindow="2088" yWindow="600" windowWidth="19032" windowHeight="11112" tabRatio="914" firstSheet="1" activeTab="4" xr2:uid="{FFD40988-67F9-468F-BBDF-5E836986642C}"/>
  </bookViews>
  <sheets>
    <sheet name="1 Energy Productivity" sheetId="1" r:id="rId1"/>
    <sheet name="2 Energy Consumption" sheetId="2" r:id="rId2"/>
    <sheet name="2 Carbon Emissions" sheetId="3" r:id="rId3"/>
    <sheet name="3 Per Capita Energy Consumption" sheetId="4" r:id="rId4"/>
    <sheet name="4 Program Impacts" sheetId="5" r:id="rId5"/>
    <sheet name="5 Expenditures &amp; Savings" sheetId="6" r:id="rId6"/>
    <sheet name="6 EE Federal Funding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6" l="1"/>
  <c r="E15" i="6"/>
  <c r="F15" i="6"/>
  <c r="H15" i="6"/>
  <c r="S15" i="6"/>
  <c r="W15" i="6"/>
  <c r="D16" i="6"/>
  <c r="E16" i="6"/>
  <c r="F16" i="6"/>
  <c r="H16" i="6"/>
  <c r="S16" i="6"/>
  <c r="W16" i="6"/>
  <c r="D17" i="6"/>
  <c r="E17" i="6"/>
  <c r="F17" i="6"/>
  <c r="H17" i="6"/>
  <c r="S17" i="6"/>
  <c r="W17" i="6"/>
  <c r="D18" i="6"/>
  <c r="E18" i="6"/>
  <c r="F18" i="6"/>
  <c r="H18" i="6"/>
  <c r="S18" i="6"/>
  <c r="W18" i="6"/>
  <c r="D19" i="6"/>
  <c r="E19" i="6"/>
  <c r="F19" i="6"/>
  <c r="H19" i="6"/>
  <c r="S19" i="6"/>
  <c r="W19" i="6"/>
  <c r="D20" i="6"/>
  <c r="E20" i="6"/>
  <c r="F20" i="6"/>
  <c r="H20" i="6"/>
  <c r="S20" i="6"/>
  <c r="W20" i="6"/>
  <c r="D21" i="6"/>
  <c r="E21" i="6"/>
  <c r="F21" i="6"/>
  <c r="H21" i="6"/>
  <c r="S21" i="6"/>
  <c r="W21" i="6"/>
  <c r="D22" i="6"/>
  <c r="E22" i="6"/>
  <c r="F22" i="6"/>
  <c r="H22" i="6"/>
  <c r="S22" i="6"/>
  <c r="W22" i="6"/>
  <c r="D23" i="6"/>
  <c r="E23" i="6"/>
  <c r="F23" i="6"/>
  <c r="H23" i="6"/>
  <c r="S23" i="6"/>
  <c r="W23" i="6"/>
  <c r="D24" i="6"/>
  <c r="E24" i="6"/>
  <c r="F24" i="6"/>
  <c r="S24" i="6"/>
  <c r="D25" i="6"/>
  <c r="E25" i="6"/>
  <c r="F25" i="6"/>
  <c r="H25" i="6"/>
  <c r="S25" i="6"/>
  <c r="W25" i="6"/>
  <c r="D26" i="6"/>
  <c r="E26" i="6"/>
  <c r="G26" i="6"/>
  <c r="H26" i="6"/>
  <c r="F26" i="6"/>
  <c r="S26" i="6"/>
  <c r="V26" i="6"/>
  <c r="W26" i="6"/>
  <c r="D27" i="6"/>
  <c r="E27" i="6"/>
  <c r="G27" i="6"/>
  <c r="H27" i="6"/>
  <c r="F27" i="6"/>
  <c r="S27" i="6"/>
  <c r="V27" i="6"/>
  <c r="W27" i="6"/>
  <c r="D28" i="6"/>
  <c r="E28" i="6"/>
  <c r="G28" i="6"/>
  <c r="H28" i="6"/>
  <c r="F28" i="6"/>
  <c r="S28" i="6"/>
  <c r="V28" i="6"/>
  <c r="W28" i="6"/>
  <c r="D29" i="6"/>
  <c r="E29" i="6"/>
  <c r="G29" i="6"/>
  <c r="H29" i="6"/>
  <c r="F29" i="6"/>
  <c r="S29" i="6"/>
  <c r="V29" i="6"/>
  <c r="W29" i="6"/>
  <c r="D30" i="6"/>
  <c r="E30" i="6"/>
  <c r="G30" i="6"/>
  <c r="H30" i="6"/>
  <c r="F30" i="6"/>
  <c r="S30" i="6"/>
  <c r="V30" i="6"/>
  <c r="W30" i="6"/>
  <c r="D31" i="6"/>
  <c r="E31" i="6"/>
  <c r="G31" i="6"/>
  <c r="H31" i="6"/>
  <c r="F31" i="6"/>
  <c r="S31" i="6"/>
  <c r="V31" i="6"/>
  <c r="W31" i="6"/>
  <c r="D32" i="6"/>
  <c r="E32" i="6"/>
  <c r="G32" i="6"/>
  <c r="H32" i="6"/>
  <c r="F32" i="6"/>
  <c r="S32" i="6"/>
  <c r="V32" i="6"/>
  <c r="W32" i="6"/>
  <c r="D33" i="6"/>
  <c r="E33" i="6"/>
  <c r="G33" i="6"/>
  <c r="H33" i="6"/>
  <c r="F33" i="6"/>
  <c r="S33" i="6"/>
  <c r="V33" i="6"/>
  <c r="W33" i="6"/>
  <c r="D34" i="6"/>
  <c r="E34" i="6"/>
  <c r="G34" i="6"/>
  <c r="H34" i="6"/>
  <c r="F34" i="6"/>
  <c r="S34" i="6"/>
  <c r="V34" i="6"/>
  <c r="W34" i="6"/>
  <c r="D35" i="6"/>
  <c r="E35" i="6"/>
  <c r="G35" i="6"/>
  <c r="H35" i="6"/>
  <c r="F35" i="6"/>
  <c r="S35" i="6"/>
  <c r="V35" i="6"/>
  <c r="W35" i="6"/>
  <c r="D36" i="6"/>
  <c r="E36" i="6"/>
  <c r="G36" i="6"/>
  <c r="H36" i="6"/>
  <c r="F36" i="6"/>
  <c r="S36" i="6"/>
  <c r="V36" i="6"/>
  <c r="W36" i="6"/>
  <c r="D37" i="6"/>
  <c r="E37" i="6"/>
  <c r="G37" i="6"/>
  <c r="H37" i="6"/>
  <c r="F37" i="6"/>
  <c r="S37" i="6"/>
  <c r="V37" i="6"/>
  <c r="W37" i="6"/>
  <c r="D38" i="6"/>
  <c r="E38" i="6"/>
  <c r="G38" i="6"/>
  <c r="H38" i="6"/>
  <c r="F38" i="6"/>
  <c r="S38" i="6"/>
  <c r="V38" i="6"/>
  <c r="W38" i="6"/>
  <c r="D39" i="6"/>
  <c r="E39" i="6"/>
  <c r="G39" i="6"/>
  <c r="H39" i="6"/>
  <c r="F39" i="6"/>
  <c r="S39" i="6"/>
  <c r="V39" i="6"/>
  <c r="W39" i="6"/>
  <c r="D40" i="6"/>
  <c r="E40" i="6"/>
  <c r="G40" i="6"/>
  <c r="H40" i="6"/>
  <c r="F40" i="6"/>
  <c r="S40" i="6"/>
  <c r="V40" i="6"/>
  <c r="W40" i="6"/>
  <c r="D41" i="6"/>
  <c r="E41" i="6"/>
  <c r="G41" i="6"/>
  <c r="H41" i="6"/>
  <c r="F41" i="6"/>
  <c r="S41" i="6"/>
  <c r="V41" i="6"/>
  <c r="W41" i="6"/>
  <c r="D42" i="6"/>
  <c r="E42" i="6"/>
  <c r="G42" i="6"/>
  <c r="H42" i="6"/>
  <c r="F42" i="6"/>
  <c r="S42" i="6"/>
  <c r="V42" i="6"/>
  <c r="W42" i="6"/>
  <c r="D43" i="6"/>
  <c r="E43" i="6"/>
  <c r="G43" i="6"/>
  <c r="H43" i="6"/>
  <c r="F43" i="6"/>
  <c r="S43" i="6"/>
  <c r="V43" i="6"/>
  <c r="W43" i="6"/>
  <c r="D44" i="6"/>
  <c r="E44" i="6"/>
  <c r="G44" i="6"/>
  <c r="H44" i="6"/>
  <c r="F44" i="6"/>
  <c r="S44" i="6"/>
  <c r="V44" i="6"/>
  <c r="W44" i="6"/>
  <c r="D45" i="6"/>
  <c r="E45" i="6"/>
  <c r="G45" i="6"/>
  <c r="H45" i="6"/>
  <c r="F45" i="6"/>
  <c r="S45" i="6"/>
  <c r="V45" i="6"/>
  <c r="W45" i="6"/>
  <c r="D46" i="6"/>
  <c r="E46" i="6"/>
  <c r="G46" i="6"/>
  <c r="H46" i="6"/>
  <c r="F46" i="6"/>
  <c r="S46" i="6"/>
  <c r="V46" i="6"/>
  <c r="W46" i="6"/>
  <c r="D47" i="6"/>
  <c r="E47" i="6"/>
  <c r="G47" i="6"/>
  <c r="H47" i="6"/>
  <c r="F47" i="6"/>
  <c r="S47" i="6"/>
  <c r="V47" i="6"/>
  <c r="W47" i="6"/>
  <c r="D48" i="6"/>
  <c r="E48" i="6"/>
  <c r="G48" i="6"/>
  <c r="H48" i="6"/>
  <c r="F48" i="6"/>
  <c r="S48" i="6"/>
  <c r="V48" i="6"/>
  <c r="W48" i="6"/>
  <c r="D49" i="6"/>
  <c r="E49" i="6"/>
  <c r="G49" i="6"/>
  <c r="H49" i="6"/>
  <c r="F49" i="6"/>
  <c r="S49" i="6"/>
  <c r="V49" i="6"/>
  <c r="W49" i="6"/>
  <c r="D50" i="6"/>
  <c r="E50" i="6"/>
  <c r="G50" i="6"/>
  <c r="H50" i="6"/>
  <c r="F50" i="6"/>
  <c r="S50" i="6"/>
  <c r="V50" i="6"/>
  <c r="W50" i="6"/>
  <c r="D51" i="6"/>
  <c r="E51" i="6"/>
  <c r="G51" i="6"/>
  <c r="H51" i="6"/>
  <c r="F51" i="6"/>
  <c r="S51" i="6"/>
  <c r="V51" i="6"/>
  <c r="W51" i="6"/>
  <c r="D52" i="6"/>
  <c r="E52" i="6"/>
  <c r="G52" i="6"/>
  <c r="H52" i="6"/>
  <c r="F52" i="6"/>
  <c r="S52" i="6"/>
  <c r="V52" i="6"/>
  <c r="W52" i="6"/>
  <c r="D53" i="6"/>
  <c r="E53" i="6"/>
  <c r="G53" i="6"/>
  <c r="H53" i="6"/>
  <c r="F53" i="6"/>
  <c r="S53" i="6"/>
  <c r="V53" i="6"/>
  <c r="W53" i="6"/>
  <c r="D54" i="6"/>
  <c r="E54" i="6"/>
  <c r="G54" i="6"/>
  <c r="H54" i="6"/>
  <c r="F54" i="6"/>
  <c r="S54" i="6"/>
  <c r="V54" i="6"/>
  <c r="W54" i="6"/>
  <c r="D55" i="6"/>
  <c r="E55" i="6"/>
  <c r="G55" i="6"/>
  <c r="H55" i="6"/>
  <c r="F55" i="6"/>
  <c r="S55" i="6"/>
  <c r="V55" i="6"/>
  <c r="W55" i="6"/>
  <c r="D56" i="6"/>
  <c r="E56" i="6"/>
  <c r="G56" i="6"/>
  <c r="H56" i="6"/>
  <c r="F56" i="6"/>
  <c r="S56" i="6"/>
  <c r="V56" i="6"/>
  <c r="W56" i="6"/>
  <c r="D57" i="6"/>
  <c r="E57" i="6"/>
  <c r="G57" i="6"/>
  <c r="H57" i="6"/>
  <c r="F57" i="6"/>
  <c r="S57" i="6"/>
  <c r="V57" i="6"/>
  <c r="W57" i="6"/>
  <c r="D58" i="6"/>
  <c r="E58" i="6"/>
  <c r="G58" i="6"/>
  <c r="H58" i="6"/>
  <c r="F58" i="6"/>
  <c r="S58" i="6"/>
  <c r="V58" i="6"/>
  <c r="W58" i="6"/>
  <c r="D59" i="6"/>
  <c r="E59" i="6"/>
  <c r="G59" i="6"/>
  <c r="H59" i="6"/>
  <c r="F59" i="6"/>
  <c r="S59" i="6"/>
  <c r="V59" i="6"/>
  <c r="W59" i="6"/>
  <c r="D60" i="6"/>
  <c r="E60" i="6"/>
  <c r="G60" i="6"/>
  <c r="H60" i="6"/>
  <c r="F60" i="6"/>
  <c r="S60" i="6"/>
  <c r="V60" i="6"/>
  <c r="W60" i="6"/>
  <c r="D61" i="6"/>
  <c r="E61" i="6"/>
  <c r="G61" i="6"/>
  <c r="H61" i="6"/>
  <c r="F61" i="6"/>
  <c r="S61" i="6"/>
  <c r="V61" i="6"/>
  <c r="W61" i="6"/>
  <c r="D62" i="6"/>
  <c r="E62" i="6"/>
  <c r="G62" i="6"/>
  <c r="H62" i="6"/>
  <c r="F62" i="6"/>
  <c r="S62" i="6"/>
  <c r="V62" i="6"/>
  <c r="W62" i="6"/>
  <c r="D63" i="6"/>
  <c r="E63" i="6"/>
  <c r="G63" i="6"/>
  <c r="H63" i="6"/>
  <c r="F63" i="6"/>
  <c r="W63" i="6"/>
  <c r="D64" i="6"/>
  <c r="E64" i="6"/>
  <c r="G64" i="6"/>
  <c r="H64" i="6"/>
  <c r="F64" i="6"/>
  <c r="D65" i="6"/>
  <c r="E65" i="6"/>
  <c r="F65" i="6"/>
  <c r="G65" i="6"/>
  <c r="H65" i="6"/>
  <c r="D66" i="6"/>
  <c r="E66" i="6"/>
  <c r="F66" i="6"/>
  <c r="H66" i="6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C59" i="7"/>
</calcChain>
</file>

<file path=xl/sharedStrings.xml><?xml version="1.0" encoding="utf-8"?>
<sst xmlns="http://schemas.openxmlformats.org/spreadsheetml/2006/main" count="252" uniqueCount="92">
  <si>
    <t>Growth of Energy Consumption, GDP, and Energy Productivity</t>
  </si>
  <si>
    <t>SOURCE:</t>
  </si>
  <si>
    <t>EIA, 2022</t>
  </si>
  <si>
    <t>EIA, 2019</t>
  </si>
  <si>
    <t>Website:</t>
  </si>
  <si>
    <t>https://www.eia.gov/totalenergy/data/monthly/</t>
  </si>
  <si>
    <t>See:</t>
  </si>
  <si>
    <t>Table 1.7, Primary energy consumption, energy expenditures, and carbon dioxide emissions indicators</t>
  </si>
  <si>
    <t>DATA:</t>
  </si>
  <si>
    <t>Year</t>
  </si>
  <si>
    <t>Total Primary Energy Consumption</t>
  </si>
  <si>
    <t>Total Primary Energy Consumption per Capita</t>
  </si>
  <si>
    <t>Total Primary Energy Consumption per Real Dollar of GDP</t>
  </si>
  <si>
    <t>Real Dollar of GDP per Total Primary Energy Consumption (Energy Productivity)</t>
  </si>
  <si>
    <t>Factor of Change in Energy Consumption since 1970</t>
  </si>
  <si>
    <t>Factor of Change in EP since 1970</t>
  </si>
  <si>
    <t>Total GDP</t>
  </si>
  <si>
    <t>Factor of Change in GDP since 1970</t>
  </si>
  <si>
    <t>(Quadrillion Btu)</t>
  </si>
  <si>
    <t>(Million Btu)</t>
  </si>
  <si>
    <t>(Thousand Btu per Chained (2012) Dollar)</t>
  </si>
  <si>
    <t>(Chained (2012) Dollar per Thousand Btu)</t>
  </si>
  <si>
    <t>(Chained (2012) Dollar per million Btu)</t>
  </si>
  <si>
    <t>(Chained (2012) trillion dollars)</t>
  </si>
  <si>
    <t>2019 Report Data</t>
  </si>
  <si>
    <t>Total primary energy consumption at intensity of 1980</t>
  </si>
  <si>
    <t>Decrease in energy use due to intensity</t>
  </si>
  <si>
    <t>Energy savings due to energy efficiency since 1980</t>
  </si>
  <si>
    <t>Structural changes</t>
  </si>
  <si>
    <r>
      <t>Proportion of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emissions based on estimated efficiency savings vs actual energy use, assuming 60% of improvements in energy intensity are due to EE</t>
    </r>
  </si>
  <si>
    <t>Total Energy CO2 Emissions</t>
  </si>
  <si>
    <t>CO2 emissions if energy intensity had been constant</t>
  </si>
  <si>
    <r>
      <t>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reductions from energy efficiency</t>
    </r>
  </si>
  <si>
    <t>Carbon reductions from structural changes</t>
  </si>
  <si>
    <t>(Million Metric Tons)</t>
  </si>
  <si>
    <t/>
  </si>
  <si>
    <t>Approximate Energy Savings from Major Energy Efficiency Policies (quads)</t>
  </si>
  <si>
    <t>Vehicle fuel economy standards</t>
  </si>
  <si>
    <t>Appliance and equipment efficiency standards</t>
  </si>
  <si>
    <t>ENERGY STAR</t>
  </si>
  <si>
    <t>Utility sector energy efficiency programs</t>
  </si>
  <si>
    <t>Building energy codes</t>
  </si>
  <si>
    <t>SOURCES:</t>
  </si>
  <si>
    <t>ACEEE Analysis</t>
  </si>
  <si>
    <t>https://www.eia.gov/opendata/qb.php?category=1039997&amp;sdid=STEO.GDPDIUS.A</t>
  </si>
  <si>
    <t>GDP Implicit Price Deflator, Annual</t>
  </si>
  <si>
    <t>Historical Tables, Budget of the United States Government, Fiscal Year 2022 (2021)</t>
  </si>
  <si>
    <t>Table 10.1 - GROSS DOMESTIC PRODUCT AND DEFLATORS USED IN THE HISTORICAL TABLES:  1940 - 2026</t>
  </si>
  <si>
    <t>*linked to other sheet*</t>
  </si>
  <si>
    <t>Energy Expenditures</t>
  </si>
  <si>
    <t>U.S. Gross Domestic Product Implicit Price Deflator</t>
  </si>
  <si>
    <t>Energy expenditures</t>
  </si>
  <si>
    <r>
      <t>Energy savings due to energy efficiency since 1980</t>
    </r>
    <r>
      <rPr>
        <sz val="11"/>
        <rFont val="Calibri"/>
        <family val="2"/>
        <scheme val="minor"/>
      </rPr>
      <t xml:space="preserve"> (see "Proj. Tot. Energy Consumption" tab)</t>
    </r>
  </si>
  <si>
    <t>Energy bill savings since 1980</t>
  </si>
  <si>
    <t>Energy bill savings</t>
  </si>
  <si>
    <r>
      <t>Energy savings due to energy efficiency since 1980</t>
    </r>
    <r>
      <rPr>
        <sz val="11"/>
        <color theme="0" tint="-0.499984740745262"/>
        <rFont val="Calibri"/>
        <family val="2"/>
        <scheme val="minor"/>
      </rPr>
      <t xml:space="preserve"> (see "Energy Savings" tab)</t>
    </r>
  </si>
  <si>
    <t>(Million Nominal Dollars)</t>
  </si>
  <si>
    <t>(2012 = 1.00000)</t>
  </si>
  <si>
    <t>(billion 2020$)</t>
  </si>
  <si>
    <t xml:space="preserve"> (billion nominal $)</t>
  </si>
  <si>
    <t>(billion 2018$)</t>
  </si>
  <si>
    <t>Not Available</t>
  </si>
  <si>
    <t>Deflated to year</t>
  </si>
  <si>
    <t>n/a</t>
  </si>
  <si>
    <t>Table 10.1 https://www.govinfo.gov/app/details/BUDGET-2022-TAB/BUDGET-2022-TAB-11-1/context</t>
  </si>
  <si>
    <t>Fiscal Year</t>
  </si>
  <si>
    <t>GDP (in
billions of
dollars)</t>
  </si>
  <si>
    <t>GDP
(Chained)
Price Index</t>
  </si>
  <si>
    <t>*estimate</t>
  </si>
  <si>
    <t>IEA, 2019</t>
  </si>
  <si>
    <t>http://www.iea.org/statistics/rdd/</t>
  </si>
  <si>
    <t>Back to Index</t>
  </si>
  <si>
    <t>Intro</t>
  </si>
  <si>
    <t>Last Updated: May 2022</t>
  </si>
  <si>
    <t>US Government Energy Efficiency R&amp;D Budget</t>
  </si>
  <si>
    <t>(Million $ 2021)</t>
  </si>
  <si>
    <t>EIA (2022)</t>
  </si>
  <si>
    <t>ACEEE (2022), ASAP (2022), EPA (2022)</t>
  </si>
  <si>
    <t>Appropriations (2022$)</t>
  </si>
  <si>
    <t>EERE Energy Efficiency</t>
  </si>
  <si>
    <t>EPA Energy Star</t>
  </si>
  <si>
    <t>ARRA</t>
  </si>
  <si>
    <t>Total Federal Energy Efficiency Funding*</t>
  </si>
  <si>
    <t xml:space="preserve">*Total does not include new funding from the 2021 Bipartisan Infrastructure Bill or the 2022 Inflation Reduction Act as those funds are expected to be spent beginning in 2023. </t>
  </si>
  <si>
    <t>ACEEE Analysis (2022)</t>
  </si>
  <si>
    <t>Per Capita Primary Energy Consumption</t>
  </si>
  <si>
    <t>Energy Efficiency Policy and Program Impacts</t>
  </si>
  <si>
    <t>Energy Expenditures and Cost Savings</t>
  </si>
  <si>
    <t xml:space="preserve">https://www.govinfo.gov/app/details/BUDGET-2022-TAB/BUDGET-2022-TAB-11-1/context </t>
  </si>
  <si>
    <t xml:space="preserve">
Energy Efficiency Federal Funding</t>
  </si>
  <si>
    <t xml:space="preserve">
Energy Consumption and Emissions Reductions</t>
  </si>
  <si>
    <t>Federal research, development, and deployment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</si>
</sst>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_(* #,##0_);_(* \(#,##0\);_(* &quot;-&quot;??_);_(@_)"/>
    <numFmt numFmtId="167" formatCode="0.0"/>
    <numFmt numFmtId="168" formatCode="0.0%"/>
    <numFmt numFmtId="169" formatCode="##,##0.0"/>
    <numFmt numFmtId="170" formatCode="##,##0.0000"/>
    <numFmt numFmtId="171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theme="0" tint="-0.24997711111789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</font>
    <font>
      <b/>
      <sz val="10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thin">
        <color indexed="64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3"/>
    <xf numFmtId="0" fontId="3" fillId="0" borderId="0" xfId="3" applyAlignment="1"/>
    <xf numFmtId="0" fontId="7" fillId="0" borderId="0" xfId="3" applyFont="1"/>
    <xf numFmtId="0" fontId="7" fillId="0" borderId="0" xfId="3" applyFont="1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12" fillId="0" borderId="0" xfId="0" applyNumberFormat="1" applyFont="1"/>
    <xf numFmtId="1" fontId="12" fillId="0" borderId="0" xfId="0" applyNumberFormat="1" applyFont="1"/>
    <xf numFmtId="0" fontId="12" fillId="0" borderId="0" xfId="0" applyFont="1"/>
    <xf numFmtId="164" fontId="12" fillId="0" borderId="0" xfId="1" applyNumberFormat="1" applyFont="1" applyFill="1"/>
    <xf numFmtId="0" fontId="5" fillId="0" borderId="0" xfId="0" applyFont="1" applyAlignment="1">
      <alignment horizontal="left"/>
    </xf>
    <xf numFmtId="2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164" fontId="5" fillId="0" borderId="0" xfId="1" applyNumberFormat="1" applyFont="1" applyFill="1"/>
    <xf numFmtId="2" fontId="11" fillId="0" borderId="2" xfId="0" applyNumberFormat="1" applyFont="1" applyBorder="1"/>
    <xf numFmtId="2" fontId="5" fillId="0" borderId="2" xfId="0" applyNumberFormat="1" applyFont="1" applyBorder="1"/>
    <xf numFmtId="2" fontId="11" fillId="0" borderId="3" xfId="0" applyNumberFormat="1" applyFont="1" applyBorder="1"/>
    <xf numFmtId="2" fontId="5" fillId="0" borderId="3" xfId="0" applyNumberFormat="1" applyFont="1" applyBorder="1"/>
    <xf numFmtId="2" fontId="5" fillId="0" borderId="4" xfId="0" applyNumberFormat="1" applyFont="1" applyBorder="1"/>
    <xf numFmtId="166" fontId="5" fillId="0" borderId="0" xfId="1" applyNumberFormat="1" applyFont="1"/>
    <xf numFmtId="2" fontId="6" fillId="0" borderId="0" xfId="0" applyNumberFormat="1" applyFont="1"/>
    <xf numFmtId="2" fontId="11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3" applyFont="1"/>
    <xf numFmtId="0" fontId="16" fillId="0" borderId="0" xfId="3" applyFont="1" applyAlignment="1"/>
    <xf numFmtId="0" fontId="16" fillId="0" borderId="0" xfId="3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13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43" fontId="12" fillId="0" borderId="0" xfId="1" applyFont="1" applyBorder="1"/>
    <xf numFmtId="167" fontId="12" fillId="0" borderId="0" xfId="0" applyNumberFormat="1" applyFont="1"/>
    <xf numFmtId="167" fontId="13" fillId="0" borderId="0" xfId="0" applyNumberFormat="1" applyFont="1"/>
    <xf numFmtId="0" fontId="14" fillId="0" borderId="0" xfId="0" applyFont="1"/>
    <xf numFmtId="167" fontId="14" fillId="0" borderId="0" xfId="0" applyNumberFormat="1" applyFont="1"/>
    <xf numFmtId="43" fontId="12" fillId="0" borderId="2" xfId="1" applyFont="1" applyBorder="1"/>
    <xf numFmtId="167" fontId="13" fillId="0" borderId="2" xfId="0" applyNumberFormat="1" applyFont="1" applyBorder="1"/>
    <xf numFmtId="43" fontId="13" fillId="0" borderId="2" xfId="1" applyFont="1" applyBorder="1"/>
    <xf numFmtId="43" fontId="12" fillId="0" borderId="3" xfId="1" applyFont="1" applyBorder="1"/>
    <xf numFmtId="167" fontId="12" fillId="0" borderId="3" xfId="0" applyNumberFormat="1" applyFont="1" applyBorder="1"/>
    <xf numFmtId="43" fontId="13" fillId="0" borderId="3" xfId="1" applyFont="1" applyBorder="1"/>
    <xf numFmtId="43" fontId="13" fillId="0" borderId="4" xfId="1" applyFont="1" applyBorder="1"/>
    <xf numFmtId="43" fontId="12" fillId="0" borderId="4" xfId="1" applyFont="1" applyBorder="1"/>
    <xf numFmtId="167" fontId="12" fillId="0" borderId="4" xfId="0" applyNumberFormat="1" applyFont="1" applyBorder="1"/>
    <xf numFmtId="43" fontId="0" fillId="0" borderId="0" xfId="0" applyNumberFormat="1"/>
    <xf numFmtId="167" fontId="0" fillId="0" borderId="0" xfId="0" applyNumberForma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horizontal="left"/>
    </xf>
    <xf numFmtId="166" fontId="12" fillId="0" borderId="0" xfId="1" applyNumberFormat="1" applyFont="1" applyBorder="1"/>
    <xf numFmtId="0" fontId="13" fillId="0" borderId="0" xfId="0" applyFont="1" applyAlignment="1">
      <alignment horizontal="left"/>
    </xf>
    <xf numFmtId="166" fontId="12" fillId="0" borderId="0" xfId="1" applyNumberFormat="1" applyFont="1" applyFill="1"/>
    <xf numFmtId="166" fontId="12" fillId="0" borderId="0" xfId="1" applyNumberFormat="1" applyFont="1"/>
    <xf numFmtId="166" fontId="12" fillId="0" borderId="2" xfId="1" applyNumberFormat="1" applyFont="1" applyBorder="1"/>
    <xf numFmtId="0" fontId="11" fillId="0" borderId="2" xfId="0" applyFont="1" applyBorder="1"/>
    <xf numFmtId="166" fontId="12" fillId="0" borderId="3" xfId="1" applyNumberFormat="1" applyFont="1" applyBorder="1"/>
    <xf numFmtId="166" fontId="11" fillId="0" borderId="3" xfId="1" applyNumberFormat="1" applyFont="1" applyFill="1" applyBorder="1"/>
    <xf numFmtId="1" fontId="0" fillId="0" borderId="0" xfId="0" applyNumberFormat="1"/>
    <xf numFmtId="166" fontId="11" fillId="0" borderId="3" xfId="1" applyNumberFormat="1" applyFont="1" applyBorder="1"/>
    <xf numFmtId="166" fontId="12" fillId="0" borderId="4" xfId="1" applyNumberFormat="1" applyFont="1" applyBorder="1"/>
    <xf numFmtId="166" fontId="11" fillId="0" borderId="4" xfId="1" applyNumberFormat="1" applyFont="1" applyBorder="1"/>
    <xf numFmtId="9" fontId="0" fillId="0" borderId="0" xfId="2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3" applyFont="1"/>
    <xf numFmtId="0" fontId="22" fillId="0" borderId="0" xfId="0" applyFont="1" applyAlignment="1">
      <alignment horizontal="right"/>
    </xf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5" fillId="0" borderId="0" xfId="0" applyFont="1" applyAlignment="1">
      <alignment wrapText="1"/>
    </xf>
    <xf numFmtId="0" fontId="22" fillId="0" borderId="0" xfId="0" applyFont="1" applyAlignment="1">
      <alignment horizontal="left"/>
    </xf>
    <xf numFmtId="2" fontId="22" fillId="0" borderId="0" xfId="0" applyNumberFormat="1" applyFont="1"/>
    <xf numFmtId="2" fontId="12" fillId="0" borderId="5" xfId="0" applyNumberFormat="1" applyFont="1" applyBorder="1"/>
    <xf numFmtId="0" fontId="12" fillId="0" borderId="5" xfId="0" applyFont="1" applyBorder="1"/>
    <xf numFmtId="2" fontId="22" fillId="0" borderId="5" xfId="0" applyNumberFormat="1" applyFont="1" applyBorder="1"/>
    <xf numFmtId="0" fontId="22" fillId="0" borderId="5" xfId="0" applyFont="1" applyBorder="1"/>
    <xf numFmtId="2" fontId="12" fillId="0" borderId="6" xfId="0" applyNumberFormat="1" applyFont="1" applyBorder="1"/>
    <xf numFmtId="0" fontId="12" fillId="0" borderId="6" xfId="0" applyFont="1" applyBorder="1"/>
    <xf numFmtId="2" fontId="22" fillId="0" borderId="6" xfId="0" applyNumberFormat="1" applyFont="1" applyBorder="1"/>
    <xf numFmtId="0" fontId="22" fillId="0" borderId="6" xfId="0" applyFont="1" applyBorder="1"/>
    <xf numFmtId="2" fontId="22" fillId="0" borderId="7" xfId="0" applyNumberFormat="1" applyFont="1" applyBorder="1"/>
    <xf numFmtId="0" fontId="22" fillId="0" borderId="7" xfId="0" applyFont="1" applyBorder="1"/>
    <xf numFmtId="2" fontId="12" fillId="0" borderId="7" xfId="0" applyNumberFormat="1" applyFont="1" applyBorder="1"/>
    <xf numFmtId="0" fontId="12" fillId="0" borderId="7" xfId="0" applyFont="1" applyBorder="1"/>
    <xf numFmtId="168" fontId="12" fillId="0" borderId="0" xfId="2" applyNumberFormat="1" applyFont="1"/>
    <xf numFmtId="3" fontId="12" fillId="0" borderId="0" xfId="0" applyNumberFormat="1" applyFont="1"/>
    <xf numFmtId="0" fontId="26" fillId="0" borderId="0" xfId="0" applyFont="1"/>
    <xf numFmtId="3" fontId="26" fillId="0" borderId="0" xfId="0" applyNumberFormat="1" applyFont="1"/>
    <xf numFmtId="166" fontId="26" fillId="0" borderId="0" xfId="1" applyNumberFormat="1" applyFont="1"/>
    <xf numFmtId="168" fontId="26" fillId="0" borderId="0" xfId="2" applyNumberFormat="1" applyFont="1"/>
    <xf numFmtId="4" fontId="0" fillId="0" borderId="0" xfId="0" applyNumberFormat="1"/>
    <xf numFmtId="0" fontId="0" fillId="0" borderId="8" xfId="0" applyBorder="1"/>
    <xf numFmtId="0" fontId="0" fillId="0" borderId="0" xfId="0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1" applyFont="1"/>
    <xf numFmtId="43" fontId="12" fillId="0" borderId="0" xfId="1" applyFont="1"/>
    <xf numFmtId="43" fontId="11" fillId="0" borderId="0" xfId="1" applyFont="1"/>
    <xf numFmtId="43" fontId="13" fillId="0" borderId="0" xfId="1" applyFont="1"/>
    <xf numFmtId="43" fontId="14" fillId="0" borderId="0" xfId="1" applyFont="1"/>
    <xf numFmtId="43" fontId="11" fillId="0" borderId="2" xfId="1" applyFont="1" applyBorder="1"/>
    <xf numFmtId="43" fontId="14" fillId="0" borderId="2" xfId="1" applyFont="1" applyBorder="1"/>
    <xf numFmtId="43" fontId="11" fillId="0" borderId="3" xfId="1" applyFont="1" applyBorder="1"/>
    <xf numFmtId="43" fontId="14" fillId="0" borderId="3" xfId="1" applyFont="1" applyBorder="1"/>
    <xf numFmtId="43" fontId="14" fillId="0" borderId="4" xfId="1" applyFont="1" applyBorder="1"/>
    <xf numFmtId="43" fontId="12" fillId="0" borderId="0" xfId="0" applyNumberFormat="1" applyFont="1"/>
    <xf numFmtId="43" fontId="11" fillId="0" borderId="4" xfId="1" applyFont="1" applyBorder="1"/>
    <xf numFmtId="43" fontId="12" fillId="0" borderId="10" xfId="1" applyFont="1" applyBorder="1"/>
    <xf numFmtId="0" fontId="29" fillId="0" borderId="0" xfId="0" applyFont="1"/>
    <xf numFmtId="0" fontId="13" fillId="0" borderId="17" xfId="0" applyFont="1" applyBorder="1" applyAlignment="1">
      <alignment horizontal="left"/>
    </xf>
    <xf numFmtId="169" fontId="32" fillId="0" borderId="18" xfId="4" applyNumberFormat="1" applyFont="1" applyBorder="1" applyAlignment="1">
      <alignment horizontal="right" vertical="top" wrapText="1"/>
    </xf>
    <xf numFmtId="170" fontId="32" fillId="0" borderId="1" xfId="4" applyNumberFormat="1" applyFont="1" applyBorder="1" applyAlignment="1">
      <alignment horizontal="right" vertical="top" wrapText="1"/>
    </xf>
    <xf numFmtId="43" fontId="13" fillId="0" borderId="0" xfId="0" applyNumberFormat="1" applyFont="1"/>
    <xf numFmtId="0" fontId="13" fillId="0" borderId="9" xfId="0" applyFont="1" applyBorder="1" applyAlignment="1">
      <alignment horizontal="left"/>
    </xf>
    <xf numFmtId="169" fontId="32" fillId="0" borderId="19" xfId="4" applyNumberFormat="1" applyFont="1" applyBorder="1" applyAlignment="1">
      <alignment horizontal="right" vertical="top" wrapText="1"/>
    </xf>
    <xf numFmtId="170" fontId="32" fillId="0" borderId="20" xfId="4" applyNumberFormat="1" applyFont="1" applyBorder="1" applyAlignment="1">
      <alignment horizontal="right" vertical="top" wrapText="1"/>
    </xf>
    <xf numFmtId="0" fontId="8" fillId="0" borderId="8" xfId="0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0" xfId="0" applyNumberFormat="1"/>
    <xf numFmtId="168" fontId="28" fillId="0" borderId="0" xfId="2" applyNumberFormat="1" applyFont="1"/>
    <xf numFmtId="0" fontId="9" fillId="0" borderId="0" xfId="0" applyFont="1" applyFill="1" applyAlignment="1">
      <alignment wrapText="1"/>
    </xf>
    <xf numFmtId="1" fontId="2" fillId="0" borderId="0" xfId="0" applyNumberFormat="1" applyFont="1" applyAlignment="1">
      <alignment wrapText="1"/>
    </xf>
    <xf numFmtId="171" fontId="0" fillId="0" borderId="0" xfId="0" applyNumberFormat="1"/>
    <xf numFmtId="171" fontId="27" fillId="0" borderId="0" xfId="5" applyNumberFormat="1" applyFont="1"/>
    <xf numFmtId="171" fontId="0" fillId="0" borderId="21" xfId="5" applyNumberFormat="1" applyFont="1" applyBorder="1"/>
    <xf numFmtId="171" fontId="0" fillId="0" borderId="22" xfId="5" applyNumberFormat="1" applyFont="1" applyBorder="1"/>
    <xf numFmtId="171" fontId="0" fillId="0" borderId="23" xfId="5" applyNumberFormat="1" applyFont="1" applyBorder="1"/>
    <xf numFmtId="171" fontId="0" fillId="0" borderId="24" xfId="5" applyNumberFormat="1" applyFont="1" applyBorder="1"/>
    <xf numFmtId="171" fontId="0" fillId="0" borderId="25" xfId="5" applyNumberFormat="1" applyFont="1" applyBorder="1"/>
    <xf numFmtId="171" fontId="0" fillId="0" borderId="26" xfId="5" applyNumberFormat="1" applyFont="1" applyBorder="1"/>
    <xf numFmtId="0" fontId="12" fillId="0" borderId="0" xfId="3" applyFont="1"/>
    <xf numFmtId="0" fontId="0" fillId="0" borderId="27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9" fontId="11" fillId="0" borderId="0" xfId="0" applyNumberFormat="1" applyFont="1" applyFill="1" applyAlignment="1">
      <alignment wrapText="1"/>
    </xf>
    <xf numFmtId="0" fontId="11" fillId="0" borderId="0" xfId="0" applyFont="1" applyAlignment="1">
      <alignment horizontal="left"/>
    </xf>
    <xf numFmtId="171" fontId="0" fillId="0" borderId="0" xfId="5" applyNumberFormat="1" applyFont="1"/>
    <xf numFmtId="0" fontId="11" fillId="0" borderId="0" xfId="0" applyFont="1" applyAlignment="1"/>
    <xf numFmtId="167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31" fillId="0" borderId="11" xfId="4" applyFont="1" applyBorder="1" applyAlignment="1">
      <alignment horizontal="center" vertical="center" wrapText="1"/>
    </xf>
    <xf numFmtId="0" fontId="31" fillId="0" borderId="14" xfId="4" applyFont="1" applyBorder="1" applyAlignment="1">
      <alignment horizontal="center" vertical="center" wrapText="1"/>
    </xf>
    <xf numFmtId="0" fontId="31" fillId="0" borderId="12" xfId="4" applyFont="1" applyBorder="1" applyAlignment="1">
      <alignment horizontal="center" vertical="center" wrapText="1"/>
    </xf>
    <xf numFmtId="0" fontId="31" fillId="0" borderId="15" xfId="4" applyFont="1" applyBorder="1" applyAlignment="1">
      <alignment horizontal="center" vertical="center" wrapText="1"/>
    </xf>
    <xf numFmtId="0" fontId="31" fillId="0" borderId="13" xfId="4" applyFont="1" applyBorder="1" applyAlignment="1">
      <alignment horizontal="center" vertical="center" wrapText="1"/>
    </xf>
    <xf numFmtId="0" fontId="31" fillId="0" borderId="16" xfId="4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</cellXfs>
  <cellStyles count="6">
    <cellStyle name="Comma" xfId="1" builtinId="3"/>
    <cellStyle name="Currency" xfId="5" builtinId="4"/>
    <cellStyle name="Hyperlink" xfId="3" builtinId="8"/>
    <cellStyle name="Normal" xfId="0" builtinId="0"/>
    <cellStyle name="Normal 9" xfId="4" xr:uid="{5F10A10C-8110-4858-99D3-B4533DF3D1E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106</xdr:row>
      <xdr:rowOff>0</xdr:rowOff>
    </xdr:from>
    <xdr:to>
      <xdr:col>11</xdr:col>
      <xdr:colOff>0</xdr:colOff>
      <xdr:row>111</xdr:row>
      <xdr:rowOff>33049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EE4144-180B-4577-A2F2-76328A7C29AC}"/>
            </a:ext>
          </a:extLst>
        </xdr:cNvPr>
        <xdr:cNvSpPr txBox="1"/>
      </xdr:nvSpPr>
      <xdr:spPr>
        <a:xfrm>
          <a:off x="8343900" y="20124420"/>
          <a:ext cx="3634740" cy="9474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i="1"/>
            <a:t>Sources: </a:t>
          </a:r>
          <a:r>
            <a:rPr lang="en-US" sz="1100">
              <a:effectLst/>
              <a:latin typeface="+mn-lt"/>
              <a:ea typeface="+mn-ea"/>
              <a:cs typeface="+mn-cs"/>
            </a:rPr>
            <a:t>https://www.eia.gov/totalenergy/data/annual/index.php</a:t>
          </a:r>
          <a:endParaRPr lang="en-US">
            <a:effectLst/>
          </a:endParaRPr>
        </a:p>
        <a:p>
          <a:r>
            <a:rPr lang="en-US" sz="1100" i="1">
              <a:effectLst/>
              <a:latin typeface="+mn-lt"/>
              <a:ea typeface="+mn-ea"/>
              <a:cs typeface="+mn-cs"/>
            </a:rPr>
            <a:t>See Energy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Overview, Energy consumption, expenditures, and emissions indicators estimates</a:t>
          </a:r>
          <a:endParaRPr lang="en-US">
            <a:effectLst/>
          </a:endParaRPr>
        </a:p>
        <a:p>
          <a:endParaRPr lang="en-US" sz="1100" i="1"/>
        </a:p>
        <a:p>
          <a:r>
            <a:rPr lang="en-US" sz="1100" i="1"/>
            <a:t>Taken</a:t>
          </a:r>
          <a:r>
            <a:rPr lang="en-US" sz="1100" i="1" baseline="0"/>
            <a:t> directly from source for both total and per capita.</a:t>
          </a:r>
          <a:endParaRPr lang="en-US" sz="1100" i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totalenergy/data/monthly/" TargetMode="External"/><Relationship Id="rId1" Type="http://schemas.openxmlformats.org/officeDocument/2006/relationships/hyperlink" Target="https://www.eia.gov/totalenergy/data/monthl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totalenergy/data/monthly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ia.gov/totalenergy/data/monthly/" TargetMode="External"/><Relationship Id="rId1" Type="http://schemas.openxmlformats.org/officeDocument/2006/relationships/hyperlink" Target="https://www.eia.gov/totalenergy/data/monthly/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totalenergy/data/monthly/" TargetMode="External"/><Relationship Id="rId2" Type="http://schemas.openxmlformats.org/officeDocument/2006/relationships/hyperlink" Target="https://www.eia.gov/opendata/qb.php?category=1039997&amp;sdid=STEO.GDPDIUS.A" TargetMode="External"/><Relationship Id="rId1" Type="http://schemas.openxmlformats.org/officeDocument/2006/relationships/hyperlink" Target="https://www.eia.gov/totalenergy/data/monthly/" TargetMode="External"/><Relationship Id="rId4" Type="http://schemas.openxmlformats.org/officeDocument/2006/relationships/hyperlink" Target="https://www.govinfo.gov/app/details/BUDGET-2022-TAB/BUDGET-2022-TAB-11-1/contex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a.org/statistics/rd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5A0F-EB55-4D42-A282-A1A6E9E30487}">
  <sheetPr>
    <tabColor rgb="FFFFCCCC"/>
  </sheetPr>
  <dimension ref="A1:U105"/>
  <sheetViews>
    <sheetView topLeftCell="C6" zoomScale="90" zoomScaleNormal="90" workbookViewId="0">
      <selection activeCell="F17" sqref="F17"/>
    </sheetView>
  </sheetViews>
  <sheetFormatPr defaultColWidth="8.88671875" defaultRowHeight="14.4" x14ac:dyDescent="0.3"/>
  <cols>
    <col min="1" max="1" width="13.44140625" customWidth="1"/>
    <col min="2" max="3" width="20.44140625" customWidth="1"/>
    <col min="4" max="4" width="27.44140625" customWidth="1"/>
    <col min="5" max="5" width="24.44140625" customWidth="1"/>
    <col min="6" max="6" width="20.44140625" style="2" customWidth="1"/>
    <col min="7" max="7" width="24.88671875" customWidth="1"/>
    <col min="8" max="8" width="14" customWidth="1"/>
    <col min="9" max="9" width="17.5546875" customWidth="1"/>
    <col min="10" max="10" width="15.88671875" customWidth="1"/>
    <col min="11" max="11" width="14.44140625" style="3" customWidth="1"/>
    <col min="12" max="12" width="0" style="4" hidden="1" customWidth="1"/>
    <col min="13" max="13" width="13.44140625" style="4" hidden="1" customWidth="1"/>
    <col min="14" max="14" width="20.44140625" style="4" hidden="1" customWidth="1"/>
    <col min="15" max="15" width="27.44140625" style="4" hidden="1" customWidth="1"/>
    <col min="16" max="16" width="24.44140625" style="4" hidden="1" customWidth="1"/>
    <col min="17" max="17" width="20.44140625" style="5" hidden="1" customWidth="1"/>
    <col min="18" max="18" width="24.88671875" style="4" hidden="1" customWidth="1"/>
    <col min="19" max="19" width="14" style="4" hidden="1" customWidth="1"/>
    <col min="20" max="20" width="17.5546875" style="4" hidden="1" customWidth="1"/>
    <col min="21" max="21" width="15.88671875" style="4" hidden="1" customWidth="1"/>
    <col min="22" max="26" width="0" hidden="1" customWidth="1"/>
  </cols>
  <sheetData>
    <row r="1" spans="1:21" x14ac:dyDescent="0.3">
      <c r="A1" s="1" t="s">
        <v>0</v>
      </c>
    </row>
    <row r="2" spans="1:21" x14ac:dyDescent="0.3">
      <c r="A2" s="6" t="s">
        <v>1</v>
      </c>
      <c r="B2" t="s">
        <v>76</v>
      </c>
      <c r="F2"/>
      <c r="M2" s="7" t="s">
        <v>1</v>
      </c>
      <c r="N2" s="4" t="s">
        <v>3</v>
      </c>
      <c r="Q2" s="4"/>
    </row>
    <row r="3" spans="1:21" x14ac:dyDescent="0.3">
      <c r="A3" s="6" t="s">
        <v>4</v>
      </c>
      <c r="B3" s="8" t="s">
        <v>5</v>
      </c>
      <c r="C3" s="8"/>
      <c r="D3" s="9"/>
      <c r="F3"/>
      <c r="M3" s="7" t="s">
        <v>4</v>
      </c>
      <c r="N3" s="10" t="s">
        <v>5</v>
      </c>
      <c r="O3" s="11"/>
      <c r="Q3" s="4"/>
    </row>
    <row r="4" spans="1:21" x14ac:dyDescent="0.3">
      <c r="A4" s="6" t="s">
        <v>6</v>
      </c>
      <c r="B4" t="s">
        <v>7</v>
      </c>
      <c r="F4"/>
      <c r="M4" s="7" t="s">
        <v>6</v>
      </c>
      <c r="N4" s="4" t="s">
        <v>7</v>
      </c>
      <c r="Q4" s="4"/>
    </row>
    <row r="5" spans="1:21" x14ac:dyDescent="0.3">
      <c r="A5" s="12"/>
      <c r="F5"/>
      <c r="M5" s="13"/>
      <c r="Q5" s="4"/>
    </row>
    <row r="6" spans="1:21" s="15" customFormat="1" x14ac:dyDescent="0.3">
      <c r="A6" s="14" t="s">
        <v>8</v>
      </c>
      <c r="K6" s="16"/>
      <c r="L6" s="17"/>
      <c r="M6" s="18" t="s">
        <v>8</v>
      </c>
      <c r="N6" s="17"/>
      <c r="O6" s="17"/>
      <c r="P6" s="17"/>
      <c r="Q6" s="17"/>
      <c r="R6" s="17"/>
      <c r="S6" s="17"/>
      <c r="T6" s="17"/>
      <c r="U6" s="17"/>
    </row>
    <row r="8" spans="1:21" ht="60.75" customHeight="1" x14ac:dyDescent="0.3">
      <c r="A8" s="19" t="s">
        <v>9</v>
      </c>
      <c r="B8" s="20" t="s">
        <v>10</v>
      </c>
      <c r="C8" s="20" t="s">
        <v>11</v>
      </c>
      <c r="D8" s="20" t="s">
        <v>12</v>
      </c>
      <c r="E8" s="20" t="s">
        <v>13</v>
      </c>
      <c r="F8" s="21" t="s">
        <v>14</v>
      </c>
      <c r="G8" s="21" t="s">
        <v>13</v>
      </c>
      <c r="H8" s="21" t="s">
        <v>15</v>
      </c>
      <c r="I8" s="21" t="s">
        <v>16</v>
      </c>
      <c r="J8" s="21" t="s">
        <v>17</v>
      </c>
      <c r="M8" s="22" t="s">
        <v>9</v>
      </c>
      <c r="N8" s="23" t="s">
        <v>10</v>
      </c>
      <c r="O8" s="23" t="s">
        <v>12</v>
      </c>
      <c r="P8" s="23" t="s">
        <v>13</v>
      </c>
      <c r="Q8" s="23" t="s">
        <v>14</v>
      </c>
      <c r="R8" s="23" t="s">
        <v>13</v>
      </c>
      <c r="S8" s="23" t="s">
        <v>15</v>
      </c>
      <c r="T8" s="23" t="s">
        <v>16</v>
      </c>
      <c r="U8" s="23" t="s">
        <v>17</v>
      </c>
    </row>
    <row r="9" spans="1:21" ht="33" customHeight="1" x14ac:dyDescent="0.3">
      <c r="A9" s="19"/>
      <c r="B9" s="19" t="s">
        <v>18</v>
      </c>
      <c r="C9" s="19" t="s">
        <v>19</v>
      </c>
      <c r="D9" s="20" t="s">
        <v>20</v>
      </c>
      <c r="E9" s="20" t="s">
        <v>21</v>
      </c>
      <c r="F9" s="21"/>
      <c r="G9" s="21" t="s">
        <v>22</v>
      </c>
      <c r="H9" s="24"/>
      <c r="I9" s="21" t="s">
        <v>23</v>
      </c>
      <c r="J9" s="24"/>
      <c r="M9" s="22"/>
      <c r="N9" s="23" t="s">
        <v>18</v>
      </c>
      <c r="O9" s="23" t="s">
        <v>20</v>
      </c>
      <c r="P9" s="23" t="s">
        <v>21</v>
      </c>
      <c r="Q9" s="23"/>
      <c r="R9" s="23" t="s">
        <v>22</v>
      </c>
      <c r="S9" s="25"/>
      <c r="T9" s="23" t="s">
        <v>23</v>
      </c>
      <c r="U9" s="25"/>
    </row>
    <row r="10" spans="1:21" x14ac:dyDescent="0.3">
      <c r="A10" s="26">
        <v>1949</v>
      </c>
      <c r="B10" s="27">
        <v>31.967775</v>
      </c>
      <c r="C10">
        <v>214</v>
      </c>
      <c r="D10" s="27">
        <v>15.16</v>
      </c>
      <c r="E10" s="27">
        <v>6.5963060686015831E-2</v>
      </c>
      <c r="F10" s="28"/>
      <c r="G10" s="29">
        <v>65.963060686015837</v>
      </c>
      <c r="H10" s="30"/>
      <c r="I10" s="31">
        <v>2.1086922823218996</v>
      </c>
      <c r="J10" s="30"/>
      <c r="M10" s="32">
        <v>1949</v>
      </c>
      <c r="N10" s="33">
        <v>31.981503</v>
      </c>
      <c r="O10" s="4">
        <v>15.18</v>
      </c>
      <c r="P10" s="34">
        <v>6.5876152832674575E-2</v>
      </c>
      <c r="Q10" s="33"/>
      <c r="R10" s="35">
        <v>65.876152832674578</v>
      </c>
      <c r="T10" s="36">
        <v>2.1068183794466404</v>
      </c>
    </row>
    <row r="11" spans="1:21" x14ac:dyDescent="0.3">
      <c r="A11" s="26">
        <v>1950</v>
      </c>
      <c r="B11" s="27">
        <v>34.598567000000003</v>
      </c>
      <c r="C11">
        <v>227</v>
      </c>
      <c r="D11" s="27">
        <v>15.1</v>
      </c>
      <c r="E11" s="27">
        <v>6.6225165562913912E-2</v>
      </c>
      <c r="F11" s="28"/>
      <c r="G11" s="29">
        <v>66.225165562913915</v>
      </c>
      <c r="H11" s="30"/>
      <c r="I11" s="31">
        <v>2.2912958278145696</v>
      </c>
      <c r="J11" s="30"/>
      <c r="M11" s="32">
        <v>1950</v>
      </c>
      <c r="N11" s="33">
        <v>34.615768000000003</v>
      </c>
      <c r="O11" s="4">
        <v>15.12</v>
      </c>
      <c r="P11" s="34">
        <v>6.6137566137566148E-2</v>
      </c>
      <c r="Q11" s="33"/>
      <c r="R11" s="35">
        <v>66.137566137566154</v>
      </c>
      <c r="T11" s="36">
        <v>2.2894026455026459</v>
      </c>
    </row>
    <row r="12" spans="1:21" x14ac:dyDescent="0.3">
      <c r="A12" s="26">
        <v>1951</v>
      </c>
      <c r="B12" s="27">
        <v>36.953660999999997</v>
      </c>
      <c r="C12">
        <v>239</v>
      </c>
      <c r="D12" s="27">
        <v>14.93</v>
      </c>
      <c r="E12" s="27">
        <v>6.6979236436704628E-2</v>
      </c>
      <c r="F12" s="28"/>
      <c r="G12" s="29">
        <v>66.979236436704625</v>
      </c>
      <c r="H12" s="30"/>
      <c r="I12" s="31">
        <v>2.4751279973208304</v>
      </c>
      <c r="J12" s="30"/>
      <c r="M12" s="32">
        <v>1951</v>
      </c>
      <c r="N12" s="33">
        <v>36.974029999999999</v>
      </c>
      <c r="O12" s="4">
        <v>14.95</v>
      </c>
      <c r="P12" s="34">
        <v>6.6889632107023408E-2</v>
      </c>
      <c r="Q12" s="33"/>
      <c r="R12" s="35">
        <v>66.889632107023402</v>
      </c>
      <c r="T12" s="36">
        <v>2.4731792642140467</v>
      </c>
    </row>
    <row r="13" spans="1:21" x14ac:dyDescent="0.3">
      <c r="A13" s="26">
        <v>1952</v>
      </c>
      <c r="B13" s="27">
        <v>36.726036999999998</v>
      </c>
      <c r="C13">
        <v>233</v>
      </c>
      <c r="D13" s="27">
        <v>14.25</v>
      </c>
      <c r="E13" s="27">
        <v>7.0175438596491224E-2</v>
      </c>
      <c r="F13" s="28"/>
      <c r="G13" s="29">
        <v>70.175438596491219</v>
      </c>
      <c r="H13" s="30"/>
      <c r="I13" s="31">
        <v>2.5772657543859649</v>
      </c>
      <c r="J13" s="30"/>
      <c r="M13" s="32">
        <v>1952</v>
      </c>
      <c r="N13" s="33">
        <v>36.747824000000001</v>
      </c>
      <c r="O13" s="4">
        <v>14.27</v>
      </c>
      <c r="P13" s="34">
        <v>7.0077084793272598E-2</v>
      </c>
      <c r="Q13" s="33"/>
      <c r="R13" s="35">
        <v>70.077084793272604</v>
      </c>
      <c r="T13" s="36">
        <v>2.5751803784162579</v>
      </c>
    </row>
    <row r="14" spans="1:21" x14ac:dyDescent="0.3">
      <c r="A14" s="26">
        <v>1953</v>
      </c>
      <c r="B14" s="27">
        <v>37.640597999999997</v>
      </c>
      <c r="C14">
        <v>235</v>
      </c>
      <c r="D14" s="27">
        <v>13.95</v>
      </c>
      <c r="E14" s="27">
        <v>7.1684587813620082E-2</v>
      </c>
      <c r="F14" s="28"/>
      <c r="G14" s="29">
        <v>71.684587813620084</v>
      </c>
      <c r="H14" s="30"/>
      <c r="I14" s="31">
        <v>2.698250752688172</v>
      </c>
      <c r="J14" s="30"/>
      <c r="M14" s="32">
        <v>1953</v>
      </c>
      <c r="N14" s="33">
        <v>37.664467999999999</v>
      </c>
      <c r="O14" s="4">
        <v>13.97</v>
      </c>
      <c r="P14" s="34">
        <v>7.1581961345740866E-2</v>
      </c>
      <c r="Q14" s="33"/>
      <c r="R14" s="35">
        <v>71.581961345740865</v>
      </c>
      <c r="T14" s="36">
        <v>2.6960964924838939</v>
      </c>
    </row>
    <row r="15" spans="1:21" x14ac:dyDescent="0.3">
      <c r="A15" s="26">
        <v>1954</v>
      </c>
      <c r="B15" s="27">
        <v>36.61354</v>
      </c>
      <c r="C15">
        <v>225</v>
      </c>
      <c r="D15" s="27">
        <v>13.65</v>
      </c>
      <c r="E15" s="27">
        <v>7.3260073260073263E-2</v>
      </c>
      <c r="F15" s="28"/>
      <c r="G15" s="29">
        <v>73.26007326007327</v>
      </c>
      <c r="H15" s="30"/>
      <c r="I15" s="31">
        <v>2.6823106227106228</v>
      </c>
      <c r="J15" s="30"/>
      <c r="M15" s="32">
        <v>1954</v>
      </c>
      <c r="N15" s="33">
        <v>36.639381999999998</v>
      </c>
      <c r="O15" s="4">
        <v>13.67</v>
      </c>
      <c r="P15" s="34">
        <v>7.3152889539136789E-2</v>
      </c>
      <c r="Q15" s="33"/>
      <c r="R15" s="35">
        <v>73.152889539136794</v>
      </c>
      <c r="T15" s="36">
        <v>2.680276664228237</v>
      </c>
    </row>
    <row r="16" spans="1:21" x14ac:dyDescent="0.3">
      <c r="A16" s="26">
        <v>1955</v>
      </c>
      <c r="B16" s="27">
        <v>40.178285000000002</v>
      </c>
      <c r="C16">
        <v>242</v>
      </c>
      <c r="D16" s="27">
        <v>13.98</v>
      </c>
      <c r="E16" s="27">
        <v>7.1530758226037189E-2</v>
      </c>
      <c r="F16" s="28"/>
      <c r="G16" s="29">
        <v>71.530758226037193</v>
      </c>
      <c r="H16" s="30"/>
      <c r="I16" s="31">
        <v>2.8739831902718169</v>
      </c>
      <c r="J16" s="30"/>
      <c r="M16" s="32">
        <v>1955</v>
      </c>
      <c r="N16" s="33">
        <v>40.207971000000001</v>
      </c>
      <c r="O16" s="4">
        <v>14</v>
      </c>
      <c r="P16" s="34">
        <v>7.1428571428571425E-2</v>
      </c>
      <c r="Q16" s="33"/>
      <c r="R16" s="35">
        <v>71.428571428571431</v>
      </c>
      <c r="T16" s="36">
        <v>2.8719979285714285</v>
      </c>
    </row>
    <row r="17" spans="1:21" x14ac:dyDescent="0.3">
      <c r="A17" s="26">
        <v>1956</v>
      </c>
      <c r="B17" s="27">
        <v>41.721756999999997</v>
      </c>
      <c r="C17">
        <v>247</v>
      </c>
      <c r="D17" s="27">
        <v>14.22</v>
      </c>
      <c r="E17" s="27">
        <v>7.0323488045007029E-2</v>
      </c>
      <c r="F17" s="28"/>
      <c r="G17" s="29">
        <v>70.323488045007025</v>
      </c>
      <c r="H17" s="30"/>
      <c r="I17" s="31">
        <v>2.9340194796061883</v>
      </c>
      <c r="J17" s="30"/>
      <c r="M17" s="32">
        <v>1956</v>
      </c>
      <c r="N17" s="33">
        <v>41.754252000000001</v>
      </c>
      <c r="O17" s="4">
        <v>14.24</v>
      </c>
      <c r="P17" s="34">
        <v>7.02247191011236E-2</v>
      </c>
      <c r="Q17" s="33"/>
      <c r="R17" s="35">
        <v>70.224719101123597</v>
      </c>
      <c r="T17" s="36">
        <v>2.932180617977528</v>
      </c>
    </row>
    <row r="18" spans="1:21" x14ac:dyDescent="0.3">
      <c r="A18" s="26">
        <v>1957</v>
      </c>
      <c r="B18" s="27">
        <v>41.753909</v>
      </c>
      <c r="C18">
        <v>243</v>
      </c>
      <c r="D18" s="27">
        <v>13.94</v>
      </c>
      <c r="E18" s="27">
        <v>7.1736011477761832E-2</v>
      </c>
      <c r="F18" s="28"/>
      <c r="G18" s="29">
        <v>71.736011477761835</v>
      </c>
      <c r="H18" s="30"/>
      <c r="I18" s="31">
        <v>2.9952588952654233</v>
      </c>
      <c r="J18" s="30"/>
      <c r="M18" s="32">
        <v>1957</v>
      </c>
      <c r="N18" s="33">
        <v>41.787185999999998</v>
      </c>
      <c r="O18" s="4">
        <v>13.96</v>
      </c>
      <c r="P18" s="34">
        <v>7.1633237822349566E-2</v>
      </c>
      <c r="Q18" s="33"/>
      <c r="R18" s="35">
        <v>71.633237822349571</v>
      </c>
      <c r="T18" s="36">
        <v>2.9933514326647561</v>
      </c>
    </row>
    <row r="19" spans="1:21" x14ac:dyDescent="0.3">
      <c r="A19" s="26">
        <v>1958</v>
      </c>
      <c r="B19" s="27">
        <v>41.609279999999998</v>
      </c>
      <c r="C19">
        <v>238</v>
      </c>
      <c r="D19" s="27">
        <v>13.99</v>
      </c>
      <c r="E19" s="27">
        <v>7.147962830593281E-2</v>
      </c>
      <c r="F19" s="28"/>
      <c r="G19" s="29">
        <v>71.479628305932806</v>
      </c>
      <c r="H19" s="30"/>
      <c r="I19" s="31">
        <v>2.9742158684774838</v>
      </c>
      <c r="J19" s="30"/>
      <c r="M19" s="32">
        <v>1958</v>
      </c>
      <c r="N19" s="33">
        <v>41.645026999999999</v>
      </c>
      <c r="O19" s="4">
        <v>14.01</v>
      </c>
      <c r="P19" s="34">
        <v>7.1377587437544618E-2</v>
      </c>
      <c r="Q19" s="33"/>
      <c r="R19" s="35">
        <v>71.377587437544619</v>
      </c>
      <c r="T19" s="36">
        <v>2.9725215560314062</v>
      </c>
    </row>
    <row r="20" spans="1:21" x14ac:dyDescent="0.3">
      <c r="A20" s="26">
        <v>1959</v>
      </c>
      <c r="B20" s="27">
        <v>43.422964999999998</v>
      </c>
      <c r="C20">
        <v>244</v>
      </c>
      <c r="D20" s="27">
        <v>13.65</v>
      </c>
      <c r="E20" s="27">
        <v>7.3260073260073263E-2</v>
      </c>
      <c r="F20" s="28"/>
      <c r="G20" s="29">
        <v>73.26007326007327</v>
      </c>
      <c r="H20" s="30"/>
      <c r="I20" s="31">
        <v>3.181169597069597</v>
      </c>
      <c r="J20" s="30"/>
      <c r="M20" s="32">
        <v>1959</v>
      </c>
      <c r="N20" s="33">
        <v>43.465721000000002</v>
      </c>
      <c r="O20" s="4">
        <v>13.68</v>
      </c>
      <c r="P20" s="34">
        <v>7.3099415204678359E-2</v>
      </c>
      <c r="Q20" s="33"/>
      <c r="R20" s="35">
        <v>73.099415204678365</v>
      </c>
      <c r="T20" s="36">
        <v>3.1773187865497077</v>
      </c>
    </row>
    <row r="21" spans="1:21" x14ac:dyDescent="0.3">
      <c r="A21" s="26">
        <v>1960</v>
      </c>
      <c r="B21" s="27">
        <v>45.040731999999998</v>
      </c>
      <c r="C21">
        <v>249</v>
      </c>
      <c r="D21" s="27">
        <v>13.81</v>
      </c>
      <c r="E21" s="27">
        <v>7.2411296162201294E-2</v>
      </c>
      <c r="F21" s="28"/>
      <c r="G21" s="29">
        <v>72.411296162201296</v>
      </c>
      <c r="H21" s="30"/>
      <c r="I21" s="31">
        <v>3.2614577842143371</v>
      </c>
      <c r="J21" s="30"/>
      <c r="M21" s="32">
        <v>1960</v>
      </c>
      <c r="N21" s="33">
        <v>45.086455000000001</v>
      </c>
      <c r="O21" s="4">
        <v>13.83</v>
      </c>
      <c r="P21" s="34">
        <v>7.230657989877079E-2</v>
      </c>
      <c r="Q21" s="33"/>
      <c r="R21" s="35">
        <v>72.306579898770792</v>
      </c>
      <c r="T21" s="36">
        <v>3.2600473608098337</v>
      </c>
    </row>
    <row r="22" spans="1:21" x14ac:dyDescent="0.3">
      <c r="A22" s="26">
        <v>1961</v>
      </c>
      <c r="B22" s="27">
        <v>45.690781999999999</v>
      </c>
      <c r="C22">
        <v>249</v>
      </c>
      <c r="D22" s="27">
        <v>13.66</v>
      </c>
      <c r="E22" s="27">
        <v>7.320644216691069E-2</v>
      </c>
      <c r="F22" s="28"/>
      <c r="G22" s="29">
        <v>73.206442166910691</v>
      </c>
      <c r="H22" s="30"/>
      <c r="I22" s="31">
        <v>3.3448595900439235</v>
      </c>
      <c r="J22" s="30"/>
      <c r="M22" s="32">
        <v>1961</v>
      </c>
      <c r="N22" s="33">
        <v>45.737836000000001</v>
      </c>
      <c r="O22" s="4">
        <v>13.68</v>
      </c>
      <c r="P22" s="34">
        <v>7.3099415204678359E-2</v>
      </c>
      <c r="Q22" s="33"/>
      <c r="R22" s="35">
        <v>73.099415204678365</v>
      </c>
      <c r="T22" s="36">
        <v>3.3434090643274854</v>
      </c>
    </row>
    <row r="23" spans="1:21" x14ac:dyDescent="0.3">
      <c r="A23" s="26">
        <v>1962</v>
      </c>
      <c r="B23" s="27">
        <v>47.775047000000001</v>
      </c>
      <c r="C23">
        <v>256</v>
      </c>
      <c r="D23" s="27">
        <v>13.46</v>
      </c>
      <c r="E23" s="27">
        <v>7.4294205052005943E-2</v>
      </c>
      <c r="F23" s="28"/>
      <c r="G23" s="29">
        <v>74.29420505200595</v>
      </c>
      <c r="H23" s="30"/>
      <c r="I23" s="31">
        <v>3.549409138187221</v>
      </c>
      <c r="J23" s="30"/>
      <c r="M23" s="32">
        <v>1962</v>
      </c>
      <c r="N23" s="33">
        <v>47.826436999999999</v>
      </c>
      <c r="O23" s="4">
        <v>13.48</v>
      </c>
      <c r="P23" s="34">
        <v>7.418397626112759E-2</v>
      </c>
      <c r="Q23" s="33"/>
      <c r="R23" s="35">
        <v>74.183976261127597</v>
      </c>
      <c r="T23" s="36">
        <v>3.5479552670623145</v>
      </c>
    </row>
    <row r="24" spans="1:21" x14ac:dyDescent="0.3">
      <c r="A24" s="26">
        <v>1963</v>
      </c>
      <c r="B24" s="27">
        <v>49.588631999999997</v>
      </c>
      <c r="C24">
        <v>262</v>
      </c>
      <c r="D24" s="27">
        <v>13.38</v>
      </c>
      <c r="E24" s="27">
        <v>7.4738415545590423E-2</v>
      </c>
      <c r="F24" s="28"/>
      <c r="G24" s="29">
        <v>74.738415545590428</v>
      </c>
      <c r="H24" s="30"/>
      <c r="I24" s="31">
        <v>3.7061757847533627</v>
      </c>
      <c r="J24" s="30"/>
      <c r="M24" s="32">
        <v>1963</v>
      </c>
      <c r="N24" s="33">
        <v>49.644195000000003</v>
      </c>
      <c r="O24" s="4">
        <v>13.41</v>
      </c>
      <c r="P24" s="34">
        <v>7.4571215510812819E-2</v>
      </c>
      <c r="Q24" s="33"/>
      <c r="R24" s="35">
        <v>74.57121551081282</v>
      </c>
      <c r="T24" s="36">
        <v>3.7020279642058167</v>
      </c>
    </row>
    <row r="25" spans="1:21" x14ac:dyDescent="0.3">
      <c r="A25" s="26">
        <v>1964</v>
      </c>
      <c r="B25" s="27">
        <v>51.755425000000002</v>
      </c>
      <c r="C25">
        <v>270</v>
      </c>
      <c r="D25" s="27">
        <v>13.21</v>
      </c>
      <c r="E25" s="27">
        <v>7.5700227100681292E-2</v>
      </c>
      <c r="F25" s="28"/>
      <c r="G25" s="29">
        <v>75.700227100681289</v>
      </c>
      <c r="H25" s="30"/>
      <c r="I25" s="31">
        <v>3.9178974261922783</v>
      </c>
      <c r="J25" s="30"/>
      <c r="M25" s="32">
        <v>1964</v>
      </c>
      <c r="N25" s="33">
        <v>51.814788</v>
      </c>
      <c r="O25" s="4">
        <v>13.23</v>
      </c>
      <c r="P25" s="34">
        <v>7.5585789871504161E-2</v>
      </c>
      <c r="Q25" s="33"/>
      <c r="R25" s="35">
        <v>75.585789871504161</v>
      </c>
      <c r="T25" s="36">
        <v>3.9164616780045352</v>
      </c>
    </row>
    <row r="26" spans="1:21" x14ac:dyDescent="0.3">
      <c r="A26" s="26">
        <v>1965</v>
      </c>
      <c r="B26" s="27">
        <v>53.953221999999997</v>
      </c>
      <c r="C26">
        <v>278</v>
      </c>
      <c r="D26" s="27">
        <v>12.93</v>
      </c>
      <c r="E26" s="27">
        <v>7.7339520494972933E-2</v>
      </c>
      <c r="F26" s="28"/>
      <c r="G26" s="29">
        <v>77.33952049497293</v>
      </c>
      <c r="H26" s="30"/>
      <c r="I26" s="31">
        <v>4.1727163186388241</v>
      </c>
      <c r="J26" s="30"/>
      <c r="M26" s="32">
        <v>1965</v>
      </c>
      <c r="N26" s="33">
        <v>54.015002000000003</v>
      </c>
      <c r="O26" s="4">
        <v>12.95</v>
      </c>
      <c r="P26" s="34">
        <v>7.7220077220077218E-2</v>
      </c>
      <c r="Q26" s="33"/>
      <c r="R26" s="35">
        <v>77.220077220077215</v>
      </c>
      <c r="T26" s="36">
        <v>4.1710426254826256</v>
      </c>
    </row>
    <row r="27" spans="1:21" x14ac:dyDescent="0.3">
      <c r="A27" s="26">
        <v>1966</v>
      </c>
      <c r="B27" s="27">
        <v>56.949167000000003</v>
      </c>
      <c r="C27">
        <v>290</v>
      </c>
      <c r="D27" s="27">
        <v>12.8</v>
      </c>
      <c r="E27" s="27">
        <v>7.8125E-2</v>
      </c>
      <c r="F27" s="28"/>
      <c r="G27" s="29">
        <v>78.125</v>
      </c>
      <c r="H27" s="30"/>
      <c r="I27" s="31">
        <v>4.449153671875</v>
      </c>
      <c r="J27" s="30"/>
      <c r="M27" s="32">
        <v>1966</v>
      </c>
      <c r="N27" s="33">
        <v>57.014332000000003</v>
      </c>
      <c r="O27" s="4">
        <v>12.82</v>
      </c>
      <c r="P27" s="34">
        <v>7.8003120124804995E-2</v>
      </c>
      <c r="Q27" s="33"/>
      <c r="R27" s="35">
        <v>78.003120124804994</v>
      </c>
      <c r="T27" s="36">
        <v>4.4472957878315134</v>
      </c>
    </row>
    <row r="28" spans="1:21" x14ac:dyDescent="0.3">
      <c r="A28" s="26">
        <v>1967</v>
      </c>
      <c r="B28" s="27">
        <v>58.894820000000003</v>
      </c>
      <c r="C28">
        <v>296</v>
      </c>
      <c r="D28" s="27">
        <v>12.89</v>
      </c>
      <c r="E28" s="27">
        <v>7.7579519006982151E-2</v>
      </c>
      <c r="F28" s="28"/>
      <c r="G28" s="29">
        <v>77.579519006982153</v>
      </c>
      <c r="H28" s="30"/>
      <c r="I28" s="31">
        <v>4.5690318076027925</v>
      </c>
      <c r="J28" s="30"/>
      <c r="M28" s="32">
        <v>1967</v>
      </c>
      <c r="N28" s="33">
        <v>58.904522</v>
      </c>
      <c r="O28" s="4">
        <v>12.9</v>
      </c>
      <c r="P28" s="34">
        <v>7.7519379844961239E-2</v>
      </c>
      <c r="Q28" s="33"/>
      <c r="R28" s="35">
        <v>77.519379844961236</v>
      </c>
      <c r="T28" s="36">
        <v>4.5662420155038754</v>
      </c>
    </row>
    <row r="29" spans="1:21" x14ac:dyDescent="0.3">
      <c r="A29" s="26">
        <v>1968</v>
      </c>
      <c r="B29" s="27">
        <v>62.401479999999999</v>
      </c>
      <c r="C29">
        <v>311</v>
      </c>
      <c r="D29" s="27">
        <v>13.01</v>
      </c>
      <c r="E29" s="27">
        <v>7.6863950807071479E-2</v>
      </c>
      <c r="F29" s="28"/>
      <c r="G29" s="29">
        <v>76.863950807071475</v>
      </c>
      <c r="H29" s="30"/>
      <c r="I29" s="31">
        <v>4.7964242890084554</v>
      </c>
      <c r="J29" s="30"/>
      <c r="M29" s="32">
        <v>1968</v>
      </c>
      <c r="N29" s="33">
        <v>62.414507999999998</v>
      </c>
      <c r="O29" s="4">
        <v>13.02</v>
      </c>
      <c r="P29" s="34">
        <v>7.6804915514592939E-2</v>
      </c>
      <c r="Q29" s="33"/>
      <c r="R29" s="35">
        <v>76.804915514592935</v>
      </c>
      <c r="T29" s="36">
        <v>4.793741013824885</v>
      </c>
    </row>
    <row r="30" spans="1:21" ht="15" thickBot="1" x14ac:dyDescent="0.35">
      <c r="A30" s="26">
        <v>1969</v>
      </c>
      <c r="B30" s="27">
        <v>65.596259000000003</v>
      </c>
      <c r="C30">
        <v>324</v>
      </c>
      <c r="D30" s="27">
        <v>13.26</v>
      </c>
      <c r="E30" s="27">
        <v>7.5414781297134234E-2</v>
      </c>
      <c r="F30" s="28"/>
      <c r="G30" s="29">
        <v>75.41478129713424</v>
      </c>
      <c r="H30" s="30"/>
      <c r="I30" s="31">
        <v>4.9469275263951742</v>
      </c>
      <c r="J30" s="30"/>
      <c r="M30" s="32">
        <v>1969</v>
      </c>
      <c r="N30" s="33">
        <v>65.614020999999994</v>
      </c>
      <c r="O30" s="4">
        <v>13.28</v>
      </c>
      <c r="P30" s="34">
        <v>7.5301204819277115E-2</v>
      </c>
      <c r="Q30" s="33"/>
      <c r="R30" s="35">
        <v>75.301204819277118</v>
      </c>
      <c r="T30" s="36">
        <v>4.940814834337349</v>
      </c>
    </row>
    <row r="31" spans="1:21" x14ac:dyDescent="0.3">
      <c r="A31" s="26">
        <v>1970</v>
      </c>
      <c r="B31" s="27">
        <v>67.816828000000001</v>
      </c>
      <c r="C31">
        <v>331</v>
      </c>
      <c r="D31" s="27">
        <v>13.69</v>
      </c>
      <c r="E31" s="27">
        <v>7.3046018991964945E-2</v>
      </c>
      <c r="F31" s="37">
        <v>1</v>
      </c>
      <c r="G31" s="29">
        <v>73.046018991964942</v>
      </c>
      <c r="H31" s="37">
        <v>1</v>
      </c>
      <c r="I31" s="31">
        <v>4.9537493060628197</v>
      </c>
      <c r="J31" s="37">
        <v>1</v>
      </c>
      <c r="M31" s="32">
        <v>1970</v>
      </c>
      <c r="N31" s="33">
        <v>67.838324999999998</v>
      </c>
      <c r="O31" s="4">
        <v>13.7</v>
      </c>
      <c r="P31" s="34">
        <v>7.2992700729927015E-2</v>
      </c>
      <c r="Q31" s="38">
        <v>1</v>
      </c>
      <c r="R31" s="35">
        <v>72.992700729927009</v>
      </c>
      <c r="S31" s="38">
        <v>1</v>
      </c>
      <c r="T31" s="36">
        <v>4.9517025547445259</v>
      </c>
      <c r="U31" s="38">
        <v>1</v>
      </c>
    </row>
    <row r="32" spans="1:21" x14ac:dyDescent="0.3">
      <c r="A32" s="26">
        <v>1971</v>
      </c>
      <c r="B32" s="27">
        <v>69.260271000000003</v>
      </c>
      <c r="C32">
        <v>334</v>
      </c>
      <c r="D32" s="27">
        <v>13.53</v>
      </c>
      <c r="E32" s="27">
        <v>7.3909830007390986E-2</v>
      </c>
      <c r="F32" s="39">
        <v>1.0212844369542027</v>
      </c>
      <c r="G32" s="29">
        <v>73.90983000739098</v>
      </c>
      <c r="H32" s="39">
        <v>1.0118255728011825</v>
      </c>
      <c r="I32" s="31">
        <v>5.1190148558758324</v>
      </c>
      <c r="J32" s="39">
        <v>1.0333617104141193</v>
      </c>
      <c r="M32" s="32">
        <v>1971</v>
      </c>
      <c r="N32" s="33">
        <v>69.282843</v>
      </c>
      <c r="O32" s="4">
        <v>13.55</v>
      </c>
      <c r="P32" s="34">
        <v>7.3800738007380073E-2</v>
      </c>
      <c r="Q32" s="40">
        <v>1.021293538718711</v>
      </c>
      <c r="R32" s="35">
        <v>73.800738007380076</v>
      </c>
      <c r="S32" s="40">
        <v>1.0110701107011071</v>
      </c>
      <c r="T32" s="36">
        <v>5.1131249446494458</v>
      </c>
      <c r="U32" s="40">
        <v>1.0325993712506523</v>
      </c>
    </row>
    <row r="33" spans="1:21" x14ac:dyDescent="0.3">
      <c r="A33" s="26">
        <v>1972</v>
      </c>
      <c r="B33" s="27">
        <v>72.660036000000005</v>
      </c>
      <c r="C33">
        <v>346</v>
      </c>
      <c r="D33" s="27">
        <v>13.49</v>
      </c>
      <c r="E33" s="27">
        <v>7.412898443291327E-2</v>
      </c>
      <c r="F33" s="39">
        <v>1.071416020814185</v>
      </c>
      <c r="G33" s="29">
        <v>74.128984432913271</v>
      </c>
      <c r="H33" s="39">
        <v>1.0148257968865826</v>
      </c>
      <c r="I33" s="31">
        <v>5.3862146775389181</v>
      </c>
      <c r="J33" s="39">
        <v>1.0873006171198067</v>
      </c>
      <c r="M33" s="32">
        <v>1972</v>
      </c>
      <c r="N33" s="33">
        <v>72.687867999999995</v>
      </c>
      <c r="O33" s="4">
        <v>13.5</v>
      </c>
      <c r="P33" s="34">
        <v>7.407407407407407E-2</v>
      </c>
      <c r="Q33" s="40">
        <v>1.0714867738848211</v>
      </c>
      <c r="R33" s="35">
        <v>74.074074074074076</v>
      </c>
      <c r="S33" s="40">
        <v>1.0148148148148148</v>
      </c>
      <c r="T33" s="36">
        <v>5.3842865185185182</v>
      </c>
      <c r="U33" s="40">
        <v>1.0873606520164478</v>
      </c>
    </row>
    <row r="34" spans="1:21" x14ac:dyDescent="0.3">
      <c r="A34" s="26">
        <v>1973</v>
      </c>
      <c r="B34" s="27">
        <v>75.652280000000005</v>
      </c>
      <c r="C34">
        <v>357</v>
      </c>
      <c r="D34" s="27">
        <v>13.29</v>
      </c>
      <c r="E34" s="27">
        <v>7.5244544770504143E-2</v>
      </c>
      <c r="F34" s="39">
        <v>1.115538461928653</v>
      </c>
      <c r="G34" s="29">
        <v>75.244544770504149</v>
      </c>
      <c r="H34" s="39">
        <v>1.0300978179082017</v>
      </c>
      <c r="I34" s="31">
        <v>5.6924213694507158</v>
      </c>
      <c r="J34" s="39">
        <v>1.1491137354253769</v>
      </c>
      <c r="M34" s="32">
        <v>1973</v>
      </c>
      <c r="N34" s="33">
        <v>75.683689999999999</v>
      </c>
      <c r="O34" s="4">
        <v>13.31</v>
      </c>
      <c r="P34" s="34">
        <v>7.5131480090157771E-2</v>
      </c>
      <c r="Q34" s="40">
        <v>1.1156479762729992</v>
      </c>
      <c r="R34" s="35">
        <v>75.131480090157766</v>
      </c>
      <c r="S34" s="40">
        <v>1.0293012772351613</v>
      </c>
      <c r="T34" s="36">
        <v>5.6862276483846728</v>
      </c>
      <c r="U34" s="40">
        <v>1.1483378869226211</v>
      </c>
    </row>
    <row r="35" spans="1:21" x14ac:dyDescent="0.3">
      <c r="A35" s="26">
        <v>1974</v>
      </c>
      <c r="B35" s="27">
        <v>73.929321999999999</v>
      </c>
      <c r="C35">
        <v>346</v>
      </c>
      <c r="D35" s="27">
        <v>13.06</v>
      </c>
      <c r="E35" s="27">
        <v>7.6569678407350683E-2</v>
      </c>
      <c r="F35" s="39">
        <v>1.0901324078442596</v>
      </c>
      <c r="G35" s="29">
        <v>76.569678407350679</v>
      </c>
      <c r="H35" s="39">
        <v>1.0482388973966308</v>
      </c>
      <c r="I35" s="31">
        <v>5.6607444104134759</v>
      </c>
      <c r="J35" s="39">
        <v>1.1427191932150009</v>
      </c>
      <c r="M35" s="32">
        <v>1974</v>
      </c>
      <c r="N35" s="33">
        <v>73.962368999999995</v>
      </c>
      <c r="O35" s="4">
        <v>13.08</v>
      </c>
      <c r="P35" s="34">
        <v>7.64525993883792E-2</v>
      </c>
      <c r="Q35" s="40">
        <v>1.0902741039080786</v>
      </c>
      <c r="R35" s="35">
        <v>76.452599388379198</v>
      </c>
      <c r="S35" s="40">
        <v>1.047400611620795</v>
      </c>
      <c r="T35" s="36">
        <v>5.654615366972477</v>
      </c>
      <c r="U35" s="40">
        <v>1.1419537632676358</v>
      </c>
    </row>
    <row r="36" spans="1:21" x14ac:dyDescent="0.3">
      <c r="A36" s="26">
        <v>1975</v>
      </c>
      <c r="B36" s="27">
        <v>71.931010999999998</v>
      </c>
      <c r="C36">
        <v>333</v>
      </c>
      <c r="D36" s="27">
        <v>12.73</v>
      </c>
      <c r="E36" s="27">
        <v>7.8554595443833461E-2</v>
      </c>
      <c r="F36" s="39">
        <v>1.0606661078279862</v>
      </c>
      <c r="G36" s="29">
        <v>78.554595443833463</v>
      </c>
      <c r="H36" s="39">
        <v>1.0754124116260801</v>
      </c>
      <c r="I36" s="31">
        <v>5.6505114689709348</v>
      </c>
      <c r="J36" s="39">
        <v>1.1406534969493427</v>
      </c>
      <c r="M36" s="32">
        <v>1975</v>
      </c>
      <c r="N36" s="33">
        <v>71.964552999999995</v>
      </c>
      <c r="O36" s="4">
        <v>12.75</v>
      </c>
      <c r="P36" s="34">
        <v>7.8431372549019607E-2</v>
      </c>
      <c r="Q36" s="40">
        <v>1.0608244381033878</v>
      </c>
      <c r="R36" s="35">
        <v>78.431372549019613</v>
      </c>
      <c r="S36" s="40">
        <v>1.0745098039215686</v>
      </c>
      <c r="T36" s="36">
        <v>5.6442786666666667</v>
      </c>
      <c r="U36" s="40">
        <v>1.1398662589816793</v>
      </c>
    </row>
    <row r="37" spans="1:21" x14ac:dyDescent="0.3">
      <c r="A37" s="26">
        <v>1976</v>
      </c>
      <c r="B37" s="27">
        <v>75.939029000000005</v>
      </c>
      <c r="C37">
        <v>348</v>
      </c>
      <c r="D37" s="27">
        <v>12.76</v>
      </c>
      <c r="E37" s="27">
        <v>7.8369905956112859E-2</v>
      </c>
      <c r="F37" s="39">
        <v>1.1197667487485554</v>
      </c>
      <c r="G37" s="29">
        <v>78.369905956112859</v>
      </c>
      <c r="H37" s="39">
        <v>1.072884012539185</v>
      </c>
      <c r="I37" s="31">
        <v>5.9513345611285269</v>
      </c>
      <c r="J37" s="39">
        <v>1.2013798425053075</v>
      </c>
      <c r="M37" s="32">
        <v>1976</v>
      </c>
      <c r="N37" s="33">
        <v>75.974825999999993</v>
      </c>
      <c r="O37" s="4">
        <v>12.77</v>
      </c>
      <c r="P37" s="34">
        <v>7.8308535630383716E-2</v>
      </c>
      <c r="Q37" s="40">
        <v>1.1199395916688686</v>
      </c>
      <c r="R37" s="35">
        <v>78.308535630383716</v>
      </c>
      <c r="S37" s="40">
        <v>1.072826938136257</v>
      </c>
      <c r="T37" s="36">
        <v>5.9494773688332021</v>
      </c>
      <c r="U37" s="40">
        <v>1.2015013630276818</v>
      </c>
    </row>
    <row r="38" spans="1:21" x14ac:dyDescent="0.3">
      <c r="A38" s="26">
        <v>1977</v>
      </c>
      <c r="B38" s="27">
        <v>77.919990999999996</v>
      </c>
      <c r="C38">
        <v>354</v>
      </c>
      <c r="D38" s="27">
        <v>12.51</v>
      </c>
      <c r="E38" s="27">
        <v>7.9936051159072749E-2</v>
      </c>
      <c r="F38" s="39">
        <v>1.1489772273041139</v>
      </c>
      <c r="G38" s="29">
        <v>79.936051159072747</v>
      </c>
      <c r="H38" s="39">
        <v>1.0943245403677058</v>
      </c>
      <c r="I38" s="31">
        <v>6.2286163868904874</v>
      </c>
      <c r="J38" s="39">
        <v>1.2573539761625354</v>
      </c>
      <c r="M38" s="32">
        <v>1977</v>
      </c>
      <c r="N38" s="33">
        <v>77.961330000000004</v>
      </c>
      <c r="O38" s="4">
        <v>12.53</v>
      </c>
      <c r="P38" s="34">
        <v>7.9808459696727854E-2</v>
      </c>
      <c r="Q38" s="40">
        <v>1.1492225080734233</v>
      </c>
      <c r="R38" s="35">
        <v>79.808459696727851</v>
      </c>
      <c r="S38" s="40">
        <v>1.0933758978451715</v>
      </c>
      <c r="T38" s="36">
        <v>6.2219736632083009</v>
      </c>
      <c r="U38" s="40">
        <v>1.2565321915886589</v>
      </c>
    </row>
    <row r="39" spans="1:21" x14ac:dyDescent="0.3">
      <c r="A39" s="26">
        <v>1978</v>
      </c>
      <c r="B39" s="27">
        <v>79.906702999999993</v>
      </c>
      <c r="C39">
        <v>359</v>
      </c>
      <c r="D39" s="27">
        <v>12.16</v>
      </c>
      <c r="E39" s="27">
        <v>8.2236842105263164E-2</v>
      </c>
      <c r="F39" s="39">
        <v>1.1782724930750226</v>
      </c>
      <c r="G39" s="29">
        <v>82.236842105263165</v>
      </c>
      <c r="H39" s="39">
        <v>1.1258223684210527</v>
      </c>
      <c r="I39" s="31">
        <v>6.5712749177631569</v>
      </c>
      <c r="J39" s="39">
        <v>1.3265255287991</v>
      </c>
      <c r="M39" s="32">
        <v>1978</v>
      </c>
      <c r="N39" s="33">
        <v>79.950406000000001</v>
      </c>
      <c r="O39" s="4">
        <v>12.17</v>
      </c>
      <c r="P39" s="34">
        <v>8.2169268693508629E-2</v>
      </c>
      <c r="Q39" s="40">
        <v>1.1785433381499322</v>
      </c>
      <c r="R39" s="35">
        <v>82.169268693508627</v>
      </c>
      <c r="S39" s="40">
        <v>1.1257189811010682</v>
      </c>
      <c r="T39" s="36">
        <v>6.5694663927691046</v>
      </c>
      <c r="U39" s="40">
        <v>1.3267086058055932</v>
      </c>
    </row>
    <row r="40" spans="1:21" x14ac:dyDescent="0.3">
      <c r="A40" s="26">
        <v>1979</v>
      </c>
      <c r="B40" s="27">
        <v>80.811788000000007</v>
      </c>
      <c r="C40">
        <v>359</v>
      </c>
      <c r="D40" s="27">
        <v>11.92</v>
      </c>
      <c r="E40" s="27">
        <v>8.3892617449664433E-2</v>
      </c>
      <c r="F40" s="39">
        <v>1.1916185168672295</v>
      </c>
      <c r="G40" s="29">
        <v>83.892617449664428</v>
      </c>
      <c r="H40" s="39">
        <v>1.148489932885906</v>
      </c>
      <c r="I40" s="31">
        <v>6.7795124161073828</v>
      </c>
      <c r="J40" s="39">
        <v>1.3685618704624474</v>
      </c>
      <c r="M40" s="32">
        <v>1979</v>
      </c>
      <c r="N40" s="33">
        <v>80.858583999999993</v>
      </c>
      <c r="O40" s="4">
        <v>11.93</v>
      </c>
      <c r="P40" s="34">
        <v>8.3822296730930432E-2</v>
      </c>
      <c r="Q40" s="40">
        <v>1.1919307264735679</v>
      </c>
      <c r="R40" s="35">
        <v>83.822296730930432</v>
      </c>
      <c r="S40" s="40">
        <v>1.1483654652137469</v>
      </c>
      <c r="T40" s="36">
        <v>6.7777522212908634</v>
      </c>
      <c r="U40" s="40">
        <v>1.3687720832093779</v>
      </c>
    </row>
    <row r="41" spans="1:21" x14ac:dyDescent="0.3">
      <c r="A41" s="26">
        <v>1980</v>
      </c>
      <c r="B41" s="27">
        <v>78.021113</v>
      </c>
      <c r="C41">
        <v>343</v>
      </c>
      <c r="D41" s="27">
        <v>11.54</v>
      </c>
      <c r="E41" s="27">
        <v>8.6655112651646451E-2</v>
      </c>
      <c r="F41" s="39">
        <v>1.1504683321372684</v>
      </c>
      <c r="G41" s="29">
        <v>86.655112651646448</v>
      </c>
      <c r="H41" s="39">
        <v>1.1863084922010398</v>
      </c>
      <c r="I41" s="31">
        <v>6.7609283362218378</v>
      </c>
      <c r="J41" s="39">
        <v>1.3648103524228081</v>
      </c>
      <c r="M41" s="32">
        <v>1980</v>
      </c>
      <c r="N41" s="33">
        <v>78.066668000000007</v>
      </c>
      <c r="O41" s="4">
        <v>11.55</v>
      </c>
      <c r="P41" s="34">
        <v>8.6580086580086577E-2</v>
      </c>
      <c r="Q41" s="40">
        <v>1.1507752881575424</v>
      </c>
      <c r="R41" s="35">
        <v>86.580086580086572</v>
      </c>
      <c r="S41" s="40">
        <v>1.186147186147186</v>
      </c>
      <c r="T41" s="36">
        <v>6.7590188744588744</v>
      </c>
      <c r="U41" s="40">
        <v>1.3649888699357859</v>
      </c>
    </row>
    <row r="42" spans="1:21" x14ac:dyDescent="0.3">
      <c r="A42" s="26">
        <v>1981</v>
      </c>
      <c r="B42" s="27">
        <v>76.057186999999999</v>
      </c>
      <c r="C42">
        <v>331</v>
      </c>
      <c r="D42" s="27">
        <v>10.97</v>
      </c>
      <c r="E42" s="27">
        <v>9.1157702825888781E-2</v>
      </c>
      <c r="F42" s="39">
        <v>1.1215090596687889</v>
      </c>
      <c r="G42" s="29">
        <v>91.157702825888776</v>
      </c>
      <c r="H42" s="39">
        <v>1.2479489516864173</v>
      </c>
      <c r="I42" s="31">
        <v>6.9331984503190514</v>
      </c>
      <c r="J42" s="39">
        <v>1.3995860553204849</v>
      </c>
      <c r="M42" s="32">
        <v>1981</v>
      </c>
      <c r="N42" s="33">
        <v>76.105776000000006</v>
      </c>
      <c r="O42" s="4">
        <v>10.98</v>
      </c>
      <c r="P42" s="34">
        <v>9.107468123861566E-2</v>
      </c>
      <c r="Q42" s="40">
        <v>1.1218699164520942</v>
      </c>
      <c r="R42" s="35">
        <v>91.074681238615653</v>
      </c>
      <c r="S42" s="40">
        <v>1.2477231329690344</v>
      </c>
      <c r="T42" s="36">
        <v>6.931309289617487</v>
      </c>
      <c r="U42" s="40">
        <v>1.3997830469393158</v>
      </c>
    </row>
    <row r="43" spans="1:21" x14ac:dyDescent="0.3">
      <c r="A43" s="26">
        <v>1982</v>
      </c>
      <c r="B43" s="27">
        <v>73.046188999999998</v>
      </c>
      <c r="C43">
        <v>315</v>
      </c>
      <c r="D43" s="27">
        <v>10.73</v>
      </c>
      <c r="E43" s="27">
        <v>9.3196644920782848E-2</v>
      </c>
      <c r="F43" s="39">
        <v>1.0771100795218556</v>
      </c>
      <c r="G43" s="29">
        <v>93.196644920782845</v>
      </c>
      <c r="H43" s="39">
        <v>1.2758620689655171</v>
      </c>
      <c r="I43" s="31">
        <v>6.8076597390493934</v>
      </c>
      <c r="J43" s="39">
        <v>1.3742438945623672</v>
      </c>
      <c r="M43" s="32">
        <v>1982</v>
      </c>
      <c r="N43" s="33">
        <v>73.099185000000006</v>
      </c>
      <c r="O43" s="4">
        <v>10.74</v>
      </c>
      <c r="P43" s="34">
        <v>9.3109869646182494E-2</v>
      </c>
      <c r="Q43" s="40">
        <v>1.0775499689887686</v>
      </c>
      <c r="R43" s="35">
        <v>93.109869646182489</v>
      </c>
      <c r="S43" s="40">
        <v>1.2756052141527001</v>
      </c>
      <c r="T43" s="36">
        <v>6.8062555865921794</v>
      </c>
      <c r="U43" s="40">
        <v>1.3745283589521535</v>
      </c>
    </row>
    <row r="44" spans="1:21" x14ac:dyDescent="0.3">
      <c r="A44" s="26">
        <v>1983</v>
      </c>
      <c r="B44" s="27">
        <v>72.915394000000006</v>
      </c>
      <c r="C44">
        <v>312</v>
      </c>
      <c r="D44" s="27">
        <v>10.24</v>
      </c>
      <c r="E44" s="27">
        <v>9.765625E-2</v>
      </c>
      <c r="F44" s="39">
        <v>1.0751814284206864</v>
      </c>
      <c r="G44" s="29">
        <v>97.65625</v>
      </c>
      <c r="H44" s="39">
        <v>1.3369140625</v>
      </c>
      <c r="I44" s="31">
        <v>7.1206439453125006</v>
      </c>
      <c r="J44" s="39">
        <v>1.4374251713944528</v>
      </c>
      <c r="M44" s="32">
        <v>1983</v>
      </c>
      <c r="N44" s="33">
        <v>72.970566000000005</v>
      </c>
      <c r="O44" s="4">
        <v>10.25</v>
      </c>
      <c r="P44" s="34">
        <v>9.7560975609756101E-2</v>
      </c>
      <c r="Q44" s="40">
        <v>1.0756540053133683</v>
      </c>
      <c r="R44" s="35">
        <v>97.560975609756099</v>
      </c>
      <c r="S44" s="40">
        <v>1.3365853658536586</v>
      </c>
      <c r="T44" s="36">
        <v>7.1190796097560982</v>
      </c>
      <c r="U44" s="40">
        <v>1.4377034022237214</v>
      </c>
    </row>
    <row r="45" spans="1:21" x14ac:dyDescent="0.3">
      <c r="A45" s="26">
        <v>1984</v>
      </c>
      <c r="B45" s="27">
        <v>76.570696999999996</v>
      </c>
      <c r="C45">
        <v>325</v>
      </c>
      <c r="D45" s="27">
        <v>10.029999999999999</v>
      </c>
      <c r="E45" s="27">
        <v>9.9700897308075784E-2</v>
      </c>
      <c r="F45" s="39">
        <v>1.1290810740956507</v>
      </c>
      <c r="G45" s="29">
        <v>99.700897308075781</v>
      </c>
      <c r="H45" s="39">
        <v>1.3649052841475573</v>
      </c>
      <c r="I45" s="31">
        <v>7.6341671984047856</v>
      </c>
      <c r="J45" s="39">
        <v>1.5410887242641533</v>
      </c>
      <c r="M45" s="32">
        <v>1984</v>
      </c>
      <c r="N45" s="33">
        <v>76.631701000000007</v>
      </c>
      <c r="O45" s="4">
        <v>10.039999999999999</v>
      </c>
      <c r="P45" s="34">
        <v>9.9601593625498017E-2</v>
      </c>
      <c r="Q45" s="40">
        <v>1.1296225400612414</v>
      </c>
      <c r="R45" s="35">
        <v>99.601593625498012</v>
      </c>
      <c r="S45" s="40">
        <v>1.3645418326693228</v>
      </c>
      <c r="T45" s="36">
        <v>7.6326395418326705</v>
      </c>
      <c r="U45" s="40">
        <v>1.5414172110397415</v>
      </c>
    </row>
    <row r="46" spans="1:21" x14ac:dyDescent="0.3">
      <c r="A46" s="26">
        <v>1985</v>
      </c>
      <c r="B46" s="27">
        <v>76.334135000000003</v>
      </c>
      <c r="C46">
        <v>321</v>
      </c>
      <c r="D46" s="27">
        <v>9.59</v>
      </c>
      <c r="E46" s="27">
        <v>0.10427528675703858</v>
      </c>
      <c r="F46" s="39">
        <v>1.1255928248369269</v>
      </c>
      <c r="G46" s="29">
        <v>104.27528675703859</v>
      </c>
      <c r="H46" s="39">
        <v>1.4275286757038581</v>
      </c>
      <c r="I46" s="31">
        <v>7.9597638164754958</v>
      </c>
      <c r="J46" s="39">
        <v>1.6068160346212232</v>
      </c>
      <c r="M46" s="32">
        <v>1985</v>
      </c>
      <c r="N46" s="33">
        <v>76.392385000000004</v>
      </c>
      <c r="O46" s="4">
        <v>9.61</v>
      </c>
      <c r="P46" s="34">
        <v>0.10405827263267431</v>
      </c>
      <c r="Q46" s="40">
        <v>1.1260947996578632</v>
      </c>
      <c r="R46" s="35">
        <v>104.0582726326743</v>
      </c>
      <c r="S46" s="40">
        <v>1.425598335067638</v>
      </c>
      <c r="T46" s="36">
        <v>7.9492596253902192</v>
      </c>
      <c r="U46" s="40">
        <v>1.6053588715205747</v>
      </c>
    </row>
    <row r="47" spans="1:21" x14ac:dyDescent="0.3">
      <c r="A47" s="26">
        <v>1986</v>
      </c>
      <c r="B47" s="27">
        <v>76.598888000000002</v>
      </c>
      <c r="C47">
        <v>319</v>
      </c>
      <c r="D47" s="27">
        <v>9.31</v>
      </c>
      <c r="E47" s="27">
        <v>0.10741138560687433</v>
      </c>
      <c r="F47" s="39">
        <v>1.1294967673805092</v>
      </c>
      <c r="G47" s="29">
        <v>107.41138560687433</v>
      </c>
      <c r="H47" s="39">
        <v>1.4704618689581095</v>
      </c>
      <c r="I47" s="31">
        <v>8.2275926960257788</v>
      </c>
      <c r="J47" s="39">
        <v>1.6608819275444866</v>
      </c>
      <c r="M47" s="32">
        <v>1986</v>
      </c>
      <c r="N47" s="33">
        <v>76.647004999999993</v>
      </c>
      <c r="O47" s="4">
        <v>9.32</v>
      </c>
      <c r="P47" s="34">
        <v>0.1072961373390558</v>
      </c>
      <c r="Q47" s="40">
        <v>1.1298481352539291</v>
      </c>
      <c r="R47" s="35">
        <v>107.2961373390558</v>
      </c>
      <c r="S47" s="40">
        <v>1.4699570815450644</v>
      </c>
      <c r="T47" s="36">
        <v>8.2239275751072949</v>
      </c>
      <c r="U47" s="40">
        <v>1.6608282674869983</v>
      </c>
    </row>
    <row r="48" spans="1:21" x14ac:dyDescent="0.3">
      <c r="A48" s="26">
        <v>1987</v>
      </c>
      <c r="B48" s="27">
        <v>79.008202999999995</v>
      </c>
      <c r="C48">
        <v>326</v>
      </c>
      <c r="D48" s="27">
        <v>9.2799999999999994</v>
      </c>
      <c r="E48" s="27">
        <v>0.10775862068965518</v>
      </c>
      <c r="F48" s="39">
        <v>1.1650235690763948</v>
      </c>
      <c r="G48" s="29">
        <v>107.75862068965517</v>
      </c>
      <c r="H48" s="39">
        <v>1.4752155172413792</v>
      </c>
      <c r="I48" s="31">
        <v>8.5138149784482753</v>
      </c>
      <c r="J48" s="39">
        <v>1.7186608470534317</v>
      </c>
      <c r="M48" s="32">
        <v>1987</v>
      </c>
      <c r="N48" s="33">
        <v>79.054456000000002</v>
      </c>
      <c r="O48" s="4">
        <v>9.2899999999999991</v>
      </c>
      <c r="P48" s="34">
        <v>0.10764262648008613</v>
      </c>
      <c r="Q48" s="40">
        <v>1.1653362019183109</v>
      </c>
      <c r="R48" s="35">
        <v>107.64262648008612</v>
      </c>
      <c r="S48" s="40">
        <v>1.4747039827771797</v>
      </c>
      <c r="T48" s="36">
        <v>8.509629278794403</v>
      </c>
      <c r="U48" s="40">
        <v>1.7185259382433649</v>
      </c>
    </row>
    <row r="49" spans="1:21" x14ac:dyDescent="0.3">
      <c r="A49" s="26">
        <v>1988</v>
      </c>
      <c r="B49" s="27">
        <v>82.659169000000006</v>
      </c>
      <c r="C49">
        <v>338</v>
      </c>
      <c r="D49" s="27">
        <v>9.32</v>
      </c>
      <c r="E49" s="27">
        <v>0.1072961373390558</v>
      </c>
      <c r="F49" s="39">
        <v>1.2188592630725814</v>
      </c>
      <c r="G49" s="29">
        <v>107.2961373390558</v>
      </c>
      <c r="H49" s="39">
        <v>1.4688841201716738</v>
      </c>
      <c r="I49" s="31">
        <v>8.8690095493562229</v>
      </c>
      <c r="J49" s="39">
        <v>1.7903630162514632</v>
      </c>
      <c r="M49" s="32">
        <v>1988</v>
      </c>
      <c r="N49" s="33">
        <v>82.709171999999995</v>
      </c>
      <c r="O49" s="4">
        <v>9.33</v>
      </c>
      <c r="P49" s="34">
        <v>0.10718113612004287</v>
      </c>
      <c r="Q49" s="40">
        <v>1.2192101146365273</v>
      </c>
      <c r="R49" s="35">
        <v>107.18113612004288</v>
      </c>
      <c r="S49" s="40">
        <v>1.4683815648445875</v>
      </c>
      <c r="T49" s="36">
        <v>8.8648630225080378</v>
      </c>
      <c r="U49" s="40">
        <v>1.7902656560043324</v>
      </c>
    </row>
    <row r="50" spans="1:21" x14ac:dyDescent="0.3">
      <c r="A50" s="26">
        <v>1989</v>
      </c>
      <c r="B50" s="27">
        <v>84.740009999999998</v>
      </c>
      <c r="C50">
        <v>343</v>
      </c>
      <c r="D50" s="27">
        <v>9.2100000000000009</v>
      </c>
      <c r="E50" s="27">
        <v>0.10857763300760043</v>
      </c>
      <c r="F50" s="39">
        <v>1.2495425176771759</v>
      </c>
      <c r="G50" s="29">
        <v>108.57763300760043</v>
      </c>
      <c r="H50" s="39">
        <v>1.4864277958740497</v>
      </c>
      <c r="I50" s="31">
        <v>9.2008697068403897</v>
      </c>
      <c r="J50" s="39">
        <v>1.8573547304017954</v>
      </c>
      <c r="M50" s="32">
        <v>1989</v>
      </c>
      <c r="N50" s="33">
        <v>84.785336000000001</v>
      </c>
      <c r="O50" s="4">
        <v>9.2200000000000006</v>
      </c>
      <c r="P50" s="34">
        <v>0.10845986984815617</v>
      </c>
      <c r="Q50" s="40">
        <v>1.249814702824694</v>
      </c>
      <c r="R50" s="35">
        <v>108.45986984815617</v>
      </c>
      <c r="S50" s="40">
        <v>1.4859002169197395</v>
      </c>
      <c r="T50" s="36">
        <v>9.1958065075921898</v>
      </c>
      <c r="U50" s="40">
        <v>1.8570999380366922</v>
      </c>
    </row>
    <row r="51" spans="1:21" x14ac:dyDescent="0.3">
      <c r="A51" s="26">
        <v>1990</v>
      </c>
      <c r="B51" s="27">
        <v>84.432879</v>
      </c>
      <c r="C51">
        <v>338</v>
      </c>
      <c r="D51" s="27">
        <v>9.01</v>
      </c>
      <c r="E51" s="27">
        <v>0.11098779134295228</v>
      </c>
      <c r="F51" s="39">
        <v>1.2450136859836618</v>
      </c>
      <c r="G51" s="29">
        <v>110.98779134295228</v>
      </c>
      <c r="H51" s="39">
        <v>1.5194228634850167</v>
      </c>
      <c r="I51" s="31">
        <v>9.3710187569367367</v>
      </c>
      <c r="J51" s="39">
        <v>1.8917022598353306</v>
      </c>
      <c r="M51" s="32">
        <v>1990</v>
      </c>
      <c r="N51" s="33">
        <v>84.484565000000003</v>
      </c>
      <c r="O51" s="4">
        <v>9.02</v>
      </c>
      <c r="P51" s="34">
        <v>0.11086474501108648</v>
      </c>
      <c r="Q51" s="40">
        <v>1.2453810585682947</v>
      </c>
      <c r="R51" s="35">
        <v>110.86474501108648</v>
      </c>
      <c r="S51" s="40">
        <v>1.5188470066518849</v>
      </c>
      <c r="T51" s="36">
        <v>9.3663597560975624</v>
      </c>
      <c r="U51" s="40">
        <v>1.8915432929474099</v>
      </c>
    </row>
    <row r="52" spans="1:21" x14ac:dyDescent="0.3">
      <c r="A52" s="26">
        <v>1991</v>
      </c>
      <c r="B52" s="27">
        <v>84.380320999999995</v>
      </c>
      <c r="C52">
        <v>334</v>
      </c>
      <c r="D52" s="27">
        <v>9.01</v>
      </c>
      <c r="E52" s="27">
        <v>0.11098779134295228</v>
      </c>
      <c r="F52" s="39">
        <v>1.2442386865985533</v>
      </c>
      <c r="G52" s="29">
        <v>110.98779134295228</v>
      </c>
      <c r="H52" s="39">
        <v>1.5194228634850167</v>
      </c>
      <c r="I52" s="31">
        <v>9.3651854605993332</v>
      </c>
      <c r="J52" s="39">
        <v>1.89052470805041</v>
      </c>
      <c r="M52" s="32">
        <v>1991</v>
      </c>
      <c r="N52" s="33">
        <v>84.437230999999997</v>
      </c>
      <c r="O52" s="4">
        <v>9.0299999999999994</v>
      </c>
      <c r="P52" s="34">
        <v>0.11074197120708749</v>
      </c>
      <c r="Q52" s="40">
        <v>1.2446833113877738</v>
      </c>
      <c r="R52" s="35">
        <v>110.74197120708749</v>
      </c>
      <c r="S52" s="40">
        <v>1.5171650055370987</v>
      </c>
      <c r="T52" s="36">
        <v>9.3507454042081957</v>
      </c>
      <c r="U52" s="40">
        <v>1.8883899630135661</v>
      </c>
    </row>
    <row r="53" spans="1:21" x14ac:dyDescent="0.3">
      <c r="A53" s="26">
        <v>1992</v>
      </c>
      <c r="B53" s="27">
        <v>85.724907999999999</v>
      </c>
      <c r="C53">
        <v>334</v>
      </c>
      <c r="D53" s="27">
        <v>8.85</v>
      </c>
      <c r="E53" s="27">
        <v>0.11299435028248588</v>
      </c>
      <c r="F53" s="39">
        <v>1.2640654322552509</v>
      </c>
      <c r="G53" s="29">
        <v>112.99435028248587</v>
      </c>
      <c r="H53" s="39">
        <v>1.5468926553672315</v>
      </c>
      <c r="I53" s="31">
        <v>9.6864302824858761</v>
      </c>
      <c r="J53" s="39">
        <v>1.9553735330592525</v>
      </c>
      <c r="M53" s="32">
        <v>1992</v>
      </c>
      <c r="N53" s="33">
        <v>85.782180999999994</v>
      </c>
      <c r="O53" s="4">
        <v>8.86</v>
      </c>
      <c r="P53" s="34">
        <v>0.11286681715575622</v>
      </c>
      <c r="Q53" s="40">
        <v>1.2645091251884535</v>
      </c>
      <c r="R53" s="35">
        <v>112.86681715575622</v>
      </c>
      <c r="S53" s="40">
        <v>1.5462753950338601</v>
      </c>
      <c r="T53" s="36">
        <v>9.6819617381489849</v>
      </c>
      <c r="U53" s="40">
        <v>1.9552793470746967</v>
      </c>
    </row>
    <row r="54" spans="1:21" x14ac:dyDescent="0.3">
      <c r="A54" s="26">
        <v>1993</v>
      </c>
      <c r="B54" s="27">
        <v>87.265912999999998</v>
      </c>
      <c r="C54">
        <v>336</v>
      </c>
      <c r="D54" s="27">
        <v>8.76</v>
      </c>
      <c r="E54" s="27">
        <v>0.11415525114155252</v>
      </c>
      <c r="F54" s="39">
        <v>1.2867884796971041</v>
      </c>
      <c r="G54" s="29">
        <v>114.15525114155253</v>
      </c>
      <c r="H54" s="39">
        <v>1.5627853881278539</v>
      </c>
      <c r="I54" s="31">
        <v>9.9618622146118714</v>
      </c>
      <c r="J54" s="39">
        <v>2.0109742336818894</v>
      </c>
      <c r="M54" s="32">
        <v>1993</v>
      </c>
      <c r="N54" s="33">
        <v>87.324607999999998</v>
      </c>
      <c r="O54" s="4">
        <v>8.7799999999999994</v>
      </c>
      <c r="P54" s="34">
        <v>0.11389521640091117</v>
      </c>
      <c r="Q54" s="40">
        <v>1.2872459336223292</v>
      </c>
      <c r="R54" s="35">
        <v>113.89521640091117</v>
      </c>
      <c r="S54" s="40">
        <v>1.560364464692483</v>
      </c>
      <c r="T54" s="36">
        <v>9.9458551252847389</v>
      </c>
      <c r="U54" s="40">
        <v>2.0085728121441813</v>
      </c>
    </row>
    <row r="55" spans="1:21" x14ac:dyDescent="0.3">
      <c r="A55" s="26">
        <v>1994</v>
      </c>
      <c r="B55" s="27">
        <v>88.983261999999996</v>
      </c>
      <c r="C55">
        <v>338</v>
      </c>
      <c r="D55" s="27">
        <v>8.59</v>
      </c>
      <c r="E55" s="27">
        <v>0.11641443538998836</v>
      </c>
      <c r="F55" s="39">
        <v>1.3121118256961235</v>
      </c>
      <c r="G55" s="29">
        <v>116.41443538998836</v>
      </c>
      <c r="H55" s="39">
        <v>1.5937136204889404</v>
      </c>
      <c r="I55" s="31">
        <v>10.358936204889407</v>
      </c>
      <c r="J55" s="39">
        <v>2.0911304882165229</v>
      </c>
      <c r="M55" s="32">
        <v>1994</v>
      </c>
      <c r="N55" s="33">
        <v>89.040193000000002</v>
      </c>
      <c r="O55" s="4">
        <v>8.6</v>
      </c>
      <c r="P55" s="34">
        <v>0.11627906976744186</v>
      </c>
      <c r="Q55" s="40">
        <v>1.312535252012782</v>
      </c>
      <c r="R55" s="35">
        <v>116.27906976744185</v>
      </c>
      <c r="S55" s="40">
        <v>1.5930232558139534</v>
      </c>
      <c r="T55" s="36">
        <v>10.353510813953489</v>
      </c>
      <c r="U55" s="40">
        <v>2.0908991805319896</v>
      </c>
    </row>
    <row r="56" spans="1:21" x14ac:dyDescent="0.3">
      <c r="A56" s="26">
        <v>1995</v>
      </c>
      <c r="B56" s="27">
        <v>90.930735999999996</v>
      </c>
      <c r="C56">
        <v>341</v>
      </c>
      <c r="D56" s="27">
        <v>8.5500000000000007</v>
      </c>
      <c r="E56" s="27">
        <v>0.11695906432748537</v>
      </c>
      <c r="F56" s="39">
        <v>1.3408285035094829</v>
      </c>
      <c r="G56" s="29">
        <v>116.95906432748538</v>
      </c>
      <c r="H56" s="39">
        <v>1.6011695906432748</v>
      </c>
      <c r="I56" s="31">
        <v>10.635173801169589</v>
      </c>
      <c r="J56" s="39">
        <v>2.1468938260871133</v>
      </c>
      <c r="M56" s="32">
        <v>1995</v>
      </c>
      <c r="N56" s="33">
        <v>90.990829000000005</v>
      </c>
      <c r="O56" s="4">
        <v>8.56</v>
      </c>
      <c r="P56" s="34">
        <v>0.11682242990654206</v>
      </c>
      <c r="Q56" s="40">
        <v>1.3412894407401716</v>
      </c>
      <c r="R56" s="35">
        <v>116.82242990654206</v>
      </c>
      <c r="S56" s="40">
        <v>1.6004672897196262</v>
      </c>
      <c r="T56" s="36">
        <v>10.629769742990653</v>
      </c>
      <c r="U56" s="40">
        <v>2.1466898759509752</v>
      </c>
    </row>
    <row r="57" spans="1:21" x14ac:dyDescent="0.3">
      <c r="A57" s="26">
        <v>1996</v>
      </c>
      <c r="B57" s="27">
        <v>93.934548000000007</v>
      </c>
      <c r="C57">
        <v>349</v>
      </c>
      <c r="D57" s="27">
        <v>8.51</v>
      </c>
      <c r="E57" s="27">
        <v>0.11750881316098707</v>
      </c>
      <c r="F57" s="39">
        <v>1.3851215217556327</v>
      </c>
      <c r="G57" s="29">
        <v>117.50881316098707</v>
      </c>
      <c r="H57" s="39">
        <v>1.6086956521739129</v>
      </c>
      <c r="I57" s="31">
        <v>11.038137250293772</v>
      </c>
      <c r="J57" s="39">
        <v>2.2282389697808003</v>
      </c>
      <c r="M57" s="32">
        <v>1996</v>
      </c>
      <c r="N57" s="33">
        <v>94.000336000000004</v>
      </c>
      <c r="O57" s="4">
        <v>8.52</v>
      </c>
      <c r="P57" s="34">
        <v>0.11737089201877934</v>
      </c>
      <c r="Q57" s="40">
        <v>1.3856523727553711</v>
      </c>
      <c r="R57" s="35">
        <v>117.37089201877934</v>
      </c>
      <c r="S57" s="40">
        <v>1.607981220657277</v>
      </c>
      <c r="T57" s="36">
        <v>11.032903286384977</v>
      </c>
      <c r="U57" s="40">
        <v>2.2281029937498333</v>
      </c>
    </row>
    <row r="58" spans="1:21" x14ac:dyDescent="0.3">
      <c r="A58" s="26">
        <v>1997</v>
      </c>
      <c r="B58" s="27">
        <v>94.507041000000001</v>
      </c>
      <c r="C58">
        <v>347</v>
      </c>
      <c r="D58" s="27">
        <v>8.1999999999999993</v>
      </c>
      <c r="E58" s="27">
        <v>0.12195121951219513</v>
      </c>
      <c r="F58" s="39">
        <v>1.3935632760647549</v>
      </c>
      <c r="G58" s="29">
        <v>121.95121951219514</v>
      </c>
      <c r="H58" s="39">
        <v>1.6695121951219514</v>
      </c>
      <c r="I58" s="31">
        <v>11.525248902439026</v>
      </c>
      <c r="J58" s="39">
        <v>2.326570884064207</v>
      </c>
      <c r="M58" s="32">
        <v>1997</v>
      </c>
      <c r="N58" s="33">
        <v>94.571106</v>
      </c>
      <c r="O58" s="4">
        <v>8.2100000000000009</v>
      </c>
      <c r="P58" s="34">
        <v>0.12180267965895249</v>
      </c>
      <c r="Q58" s="40">
        <v>1.3940660533702742</v>
      </c>
      <c r="R58" s="35">
        <v>121.80267965895248</v>
      </c>
      <c r="S58" s="40">
        <v>1.668696711327649</v>
      </c>
      <c r="T58" s="36">
        <v>11.51901412911084</v>
      </c>
      <c r="U58" s="40">
        <v>2.3262734386324913</v>
      </c>
    </row>
    <row r="59" spans="1:21" x14ac:dyDescent="0.3">
      <c r="A59" s="26">
        <v>1998</v>
      </c>
      <c r="B59" s="27">
        <v>94.920236000000003</v>
      </c>
      <c r="C59">
        <v>344</v>
      </c>
      <c r="D59" s="27">
        <v>7.88</v>
      </c>
      <c r="E59" s="27">
        <v>0.12690355329949238</v>
      </c>
      <c r="F59" s="39">
        <v>1.3996560853598166</v>
      </c>
      <c r="G59" s="29">
        <v>126.90355329949237</v>
      </c>
      <c r="H59" s="39">
        <v>1.7373096446700504</v>
      </c>
      <c r="I59" s="31">
        <v>12.045715228426397</v>
      </c>
      <c r="J59" s="39">
        <v>2.4316360163167374</v>
      </c>
      <c r="M59" s="32">
        <v>1998</v>
      </c>
      <c r="N59" s="33">
        <v>94.981617999999997</v>
      </c>
      <c r="O59" s="4">
        <v>7.89</v>
      </c>
      <c r="P59" s="34">
        <v>0.1267427122940431</v>
      </c>
      <c r="Q59" s="40">
        <v>1.4001173820255732</v>
      </c>
      <c r="R59" s="35">
        <v>126.7427122940431</v>
      </c>
      <c r="S59" s="40">
        <v>1.7363751584283904</v>
      </c>
      <c r="T59" s="36">
        <v>12.038227883396704</v>
      </c>
      <c r="U59" s="40">
        <v>2.4311290410329978</v>
      </c>
    </row>
    <row r="60" spans="1:21" x14ac:dyDescent="0.3">
      <c r="A60" s="26">
        <v>1999</v>
      </c>
      <c r="B60" s="27">
        <v>96.544578999999999</v>
      </c>
      <c r="C60">
        <v>346</v>
      </c>
      <c r="D60" s="27">
        <v>7.65</v>
      </c>
      <c r="E60" s="27">
        <v>0.13071895424836602</v>
      </c>
      <c r="F60" s="39">
        <v>1.4236080018369481</v>
      </c>
      <c r="G60" s="29">
        <v>130.71895424836603</v>
      </c>
      <c r="H60" s="39">
        <v>1.7895424836601308</v>
      </c>
      <c r="I60" s="31">
        <v>12.620206405228757</v>
      </c>
      <c r="J60" s="39">
        <v>2.547606999365728</v>
      </c>
      <c r="M60" s="32">
        <v>1999</v>
      </c>
      <c r="N60" s="33">
        <v>96.614576999999997</v>
      </c>
      <c r="O60" s="4">
        <v>7.66</v>
      </c>
      <c r="P60" s="34">
        <v>0.13054830287206265</v>
      </c>
      <c r="Q60" s="40">
        <v>1.4241887163340192</v>
      </c>
      <c r="R60" s="35">
        <v>130.54830287206266</v>
      </c>
      <c r="S60" s="40">
        <v>1.7885117493472584</v>
      </c>
      <c r="T60" s="36">
        <v>12.612869060052219</v>
      </c>
      <c r="U60" s="40">
        <v>2.5471782524511828</v>
      </c>
    </row>
    <row r="61" spans="1:21" x14ac:dyDescent="0.3">
      <c r="A61" s="26">
        <v>2000</v>
      </c>
      <c r="B61" s="27">
        <v>98.702286000000001</v>
      </c>
      <c r="C61">
        <v>350</v>
      </c>
      <c r="D61" s="27">
        <v>7.51</v>
      </c>
      <c r="E61" s="27">
        <v>0.13315579227696406</v>
      </c>
      <c r="F61" s="39">
        <v>1.4554246919363436</v>
      </c>
      <c r="G61" s="29">
        <v>133.15579227696406</v>
      </c>
      <c r="H61" s="39">
        <v>1.822902796271638</v>
      </c>
      <c r="I61" s="31">
        <v>13.142781091877497</v>
      </c>
      <c r="J61" s="39">
        <v>2.6530977406935476</v>
      </c>
      <c r="M61" s="32">
        <v>2000</v>
      </c>
      <c r="N61" s="33">
        <v>98.776274999999998</v>
      </c>
      <c r="O61" s="4">
        <v>7.52</v>
      </c>
      <c r="P61" s="34">
        <v>0.13297872340425532</v>
      </c>
      <c r="Q61" s="40">
        <v>1.4560541552286264</v>
      </c>
      <c r="R61" s="35">
        <v>132.97872340425531</v>
      </c>
      <c r="S61" s="40">
        <v>1.8218085106382977</v>
      </c>
      <c r="T61" s="36">
        <v>13.13514295212766</v>
      </c>
      <c r="U61" s="40">
        <v>2.6526518519457687</v>
      </c>
    </row>
    <row r="62" spans="1:21" x14ac:dyDescent="0.3">
      <c r="A62" s="26">
        <v>2001</v>
      </c>
      <c r="B62" s="27">
        <v>96.063809000000006</v>
      </c>
      <c r="C62">
        <v>337</v>
      </c>
      <c r="D62" s="27">
        <v>7.24</v>
      </c>
      <c r="E62" s="27">
        <v>0.13812154696132597</v>
      </c>
      <c r="F62" s="39">
        <v>1.4165187584414889</v>
      </c>
      <c r="G62" s="29">
        <v>138.12154696132598</v>
      </c>
      <c r="H62" s="39">
        <v>1.8908839779005524</v>
      </c>
      <c r="I62" s="31">
        <v>13.268481906077348</v>
      </c>
      <c r="J62" s="39">
        <v>2.6784726247325943</v>
      </c>
      <c r="M62" s="32">
        <v>2001</v>
      </c>
      <c r="N62" s="33">
        <v>96.128862999999996</v>
      </c>
      <c r="O62" s="4">
        <v>7.25</v>
      </c>
      <c r="P62" s="34">
        <v>0.13793103448275862</v>
      </c>
      <c r="Q62" s="40">
        <v>1.4170288402610176</v>
      </c>
      <c r="R62" s="35">
        <v>137.93103448275861</v>
      </c>
      <c r="S62" s="40">
        <v>1.8896551724137929</v>
      </c>
      <c r="T62" s="36">
        <v>13.259153517241378</v>
      </c>
      <c r="U62" s="40">
        <v>2.67769587745875</v>
      </c>
    </row>
    <row r="63" spans="1:21" x14ac:dyDescent="0.3">
      <c r="A63" s="26">
        <v>2002</v>
      </c>
      <c r="B63" s="27">
        <v>97.535478999999995</v>
      </c>
      <c r="C63">
        <v>339</v>
      </c>
      <c r="D63" s="27">
        <v>7.23</v>
      </c>
      <c r="E63" s="27">
        <v>0.13831258644536651</v>
      </c>
      <c r="F63" s="39">
        <v>1.438219419522246</v>
      </c>
      <c r="G63" s="29">
        <v>138.31258644536652</v>
      </c>
      <c r="H63" s="39">
        <v>1.8934993084370675</v>
      </c>
      <c r="I63" s="31">
        <v>13.490384370677731</v>
      </c>
      <c r="J63" s="39">
        <v>2.7232674762461335</v>
      </c>
      <c r="M63" s="32">
        <v>2002</v>
      </c>
      <c r="N63" s="33">
        <v>97.604781000000003</v>
      </c>
      <c r="O63" s="4">
        <v>7.23</v>
      </c>
      <c r="P63" s="34">
        <v>0.13831258644536651</v>
      </c>
      <c r="Q63" s="40">
        <v>1.4387852441816629</v>
      </c>
      <c r="R63" s="35">
        <v>138.31258644536652</v>
      </c>
      <c r="S63" s="40">
        <v>1.8948824343015214</v>
      </c>
      <c r="T63" s="36">
        <v>13.499969709543569</v>
      </c>
      <c r="U63" s="40">
        <v>2.726328885932058</v>
      </c>
    </row>
    <row r="64" spans="1:21" x14ac:dyDescent="0.3">
      <c r="A64" s="26">
        <v>2003</v>
      </c>
      <c r="B64" s="27">
        <v>97.834874999999997</v>
      </c>
      <c r="C64">
        <v>337</v>
      </c>
      <c r="D64" s="27">
        <v>7.06</v>
      </c>
      <c r="E64" s="27">
        <v>0.14164305949008499</v>
      </c>
      <c r="F64" s="39">
        <v>1.4426341939791107</v>
      </c>
      <c r="G64" s="29">
        <v>141.64305949008499</v>
      </c>
      <c r="H64" s="39">
        <v>1.9390934844192635</v>
      </c>
      <c r="I64" s="31">
        <v>13.857631019830029</v>
      </c>
      <c r="J64" s="39">
        <v>2.7974025659453297</v>
      </c>
      <c r="M64" s="32">
        <v>2003</v>
      </c>
      <c r="N64" s="33">
        <v>97.898002000000005</v>
      </c>
      <c r="O64" s="4">
        <v>7.05</v>
      </c>
      <c r="P64" s="34">
        <v>0.14184397163120568</v>
      </c>
      <c r="Q64" s="40">
        <v>1.4431075944165781</v>
      </c>
      <c r="R64" s="35">
        <v>141.84397163120568</v>
      </c>
      <c r="S64" s="40">
        <v>1.9432624113475176</v>
      </c>
      <c r="T64" s="36">
        <v>13.886241418439717</v>
      </c>
      <c r="U64" s="40">
        <v>2.8043367437598747</v>
      </c>
    </row>
    <row r="65" spans="1:21" x14ac:dyDescent="0.3">
      <c r="A65" s="26">
        <v>2004</v>
      </c>
      <c r="B65" s="27">
        <v>100.002493</v>
      </c>
      <c r="C65">
        <v>342</v>
      </c>
      <c r="D65" s="27">
        <v>6.94</v>
      </c>
      <c r="E65" s="27">
        <v>0.14409221902017291</v>
      </c>
      <c r="F65" s="39">
        <v>1.4745970277465645</v>
      </c>
      <c r="G65" s="29">
        <v>144.09221902017291</v>
      </c>
      <c r="H65" s="39">
        <v>1.972622478386167</v>
      </c>
      <c r="I65" s="31">
        <v>14.409581123919308</v>
      </c>
      <c r="J65" s="39">
        <v>2.9088232434943038</v>
      </c>
      <c r="M65" s="32">
        <v>2004</v>
      </c>
      <c r="N65" s="33">
        <v>100.07312</v>
      </c>
      <c r="O65" s="4">
        <v>6.95</v>
      </c>
      <c r="P65" s="34">
        <v>0.14388489208633093</v>
      </c>
      <c r="Q65" s="40">
        <v>1.475170856591757</v>
      </c>
      <c r="R65" s="35">
        <v>143.88489208633092</v>
      </c>
      <c r="S65" s="40">
        <v>1.9712230215827335</v>
      </c>
      <c r="T65" s="36">
        <v>14.399010071942445</v>
      </c>
      <c r="U65" s="40">
        <v>2.9078907532815923</v>
      </c>
    </row>
    <row r="66" spans="1:21" x14ac:dyDescent="0.3">
      <c r="A66" s="26">
        <v>2005</v>
      </c>
      <c r="B66" s="27">
        <v>100.101764</v>
      </c>
      <c r="C66">
        <v>339</v>
      </c>
      <c r="D66" s="27">
        <v>6.72</v>
      </c>
      <c r="E66" s="27">
        <v>0.14880952380952381</v>
      </c>
      <c r="F66" s="39">
        <v>1.4760608384691776</v>
      </c>
      <c r="G66" s="29">
        <v>148.8095238095238</v>
      </c>
      <c r="H66" s="39">
        <v>2.0372023809523805</v>
      </c>
      <c r="I66" s="31">
        <v>14.896095833333334</v>
      </c>
      <c r="J66" s="39">
        <v>3.0070346545599764</v>
      </c>
      <c r="M66" s="32">
        <v>2005</v>
      </c>
      <c r="N66" s="33">
        <v>100.167783</v>
      </c>
      <c r="O66" s="4">
        <v>6.72</v>
      </c>
      <c r="P66" s="34">
        <v>0.14880952380952381</v>
      </c>
      <c r="Q66" s="40">
        <v>1.4765662772481485</v>
      </c>
      <c r="R66" s="35">
        <v>148.8095238095238</v>
      </c>
      <c r="S66" s="40">
        <v>2.0386904761904758</v>
      </c>
      <c r="T66" s="36">
        <v>14.905920089285715</v>
      </c>
      <c r="U66" s="40">
        <v>3.0102616068898262</v>
      </c>
    </row>
    <row r="67" spans="1:21" x14ac:dyDescent="0.3">
      <c r="A67" s="26">
        <v>2006</v>
      </c>
      <c r="B67" s="27">
        <v>99.391812000000002</v>
      </c>
      <c r="C67">
        <v>333</v>
      </c>
      <c r="D67" s="27">
        <v>6.49</v>
      </c>
      <c r="E67" s="27">
        <v>0.15408320493066255</v>
      </c>
      <c r="F67" s="39">
        <v>1.465592168362696</v>
      </c>
      <c r="G67" s="29">
        <v>154.08320493066256</v>
      </c>
      <c r="H67" s="39">
        <v>2.1093990755007703</v>
      </c>
      <c r="I67" s="31">
        <v>15.314608936825886</v>
      </c>
      <c r="J67" s="39">
        <v>3.0915187650054405</v>
      </c>
      <c r="M67" s="32">
        <v>2006</v>
      </c>
      <c r="N67" s="33">
        <v>99.464402000000007</v>
      </c>
      <c r="O67" s="4">
        <v>6.48</v>
      </c>
      <c r="P67" s="34">
        <v>0.15432098765432098</v>
      </c>
      <c r="Q67" s="40">
        <v>1.4661977871652936</v>
      </c>
      <c r="R67" s="35">
        <v>154.32098765432099</v>
      </c>
      <c r="S67" s="40">
        <v>2.1141975308641974</v>
      </c>
      <c r="T67" s="36">
        <v>15.34944475308642</v>
      </c>
      <c r="U67" s="40">
        <v>3.0998317413834133</v>
      </c>
    </row>
    <row r="68" spans="1:21" x14ac:dyDescent="0.3">
      <c r="A68" s="26">
        <v>2007</v>
      </c>
      <c r="B68" s="27">
        <v>100.89374599999999</v>
      </c>
      <c r="C68">
        <v>335</v>
      </c>
      <c r="D68" s="27">
        <v>6.46</v>
      </c>
      <c r="E68" s="27">
        <v>0.15479876160990713</v>
      </c>
      <c r="F68" s="39">
        <v>1.4877390903626455</v>
      </c>
      <c r="G68" s="29">
        <v>154.79876160990713</v>
      </c>
      <c r="H68" s="39">
        <v>2.1191950464396285</v>
      </c>
      <c r="I68" s="31">
        <v>15.61822693498452</v>
      </c>
      <c r="J68" s="39">
        <v>3.1528093106911173</v>
      </c>
      <c r="M68" s="32">
        <v>2007</v>
      </c>
      <c r="N68" s="33">
        <v>100.970938</v>
      </c>
      <c r="O68" s="4">
        <v>6.46</v>
      </c>
      <c r="P68" s="34">
        <v>0.15479876160990713</v>
      </c>
      <c r="Q68" s="40">
        <v>1.4884055288806144</v>
      </c>
      <c r="R68" s="35">
        <v>154.79876160990713</v>
      </c>
      <c r="S68" s="40">
        <v>2.1207430340557276</v>
      </c>
      <c r="T68" s="36">
        <v>15.630176160990713</v>
      </c>
      <c r="U68" s="40">
        <v>3.1565256572235936</v>
      </c>
    </row>
    <row r="69" spans="1:21" x14ac:dyDescent="0.3">
      <c r="A69" s="26">
        <v>2008</v>
      </c>
      <c r="B69" s="27">
        <v>98.754322999999999</v>
      </c>
      <c r="C69">
        <v>325</v>
      </c>
      <c r="D69" s="27">
        <v>6.31</v>
      </c>
      <c r="E69" s="27">
        <v>0.1584786053882726</v>
      </c>
      <c r="F69" s="39">
        <v>1.4561920088624611</v>
      </c>
      <c r="G69" s="29">
        <v>158.4786053882726</v>
      </c>
      <c r="H69" s="39">
        <v>2.1695721077654517</v>
      </c>
      <c r="I69" s="31">
        <v>15.650447385103012</v>
      </c>
      <c r="J69" s="39">
        <v>3.1593135659789371</v>
      </c>
      <c r="M69" s="32">
        <v>2008</v>
      </c>
      <c r="N69" s="33">
        <v>98.825348000000005</v>
      </c>
      <c r="O69" s="4">
        <v>6.33</v>
      </c>
      <c r="P69" s="34">
        <v>0.15797788309636651</v>
      </c>
      <c r="Q69" s="40">
        <v>1.4567775368864135</v>
      </c>
      <c r="R69" s="35">
        <v>157.9778830963665</v>
      </c>
      <c r="S69" s="40">
        <v>2.1642969984202209</v>
      </c>
      <c r="T69" s="36">
        <v>15.612219273301738</v>
      </c>
      <c r="U69" s="40">
        <v>3.1528992504492672</v>
      </c>
    </row>
    <row r="70" spans="1:21" x14ac:dyDescent="0.3">
      <c r="A70" s="26">
        <v>2009</v>
      </c>
      <c r="B70" s="27">
        <v>93.943029999999993</v>
      </c>
      <c r="C70">
        <v>306</v>
      </c>
      <c r="D70" s="27">
        <v>6.17</v>
      </c>
      <c r="E70" s="27">
        <v>0.16207455429497569</v>
      </c>
      <c r="F70" s="39">
        <v>1.3852465939574761</v>
      </c>
      <c r="G70" s="29">
        <v>162.07455429497568</v>
      </c>
      <c r="H70" s="39">
        <v>2.2188006482982168</v>
      </c>
      <c r="I70" s="31">
        <v>15.225774716369529</v>
      </c>
      <c r="J70" s="39">
        <v>3.0735860407257451</v>
      </c>
      <c r="M70" s="32">
        <v>2009</v>
      </c>
      <c r="N70" s="33">
        <v>94.023276999999993</v>
      </c>
      <c r="O70" s="4">
        <v>6.18</v>
      </c>
      <c r="P70" s="34">
        <v>0.16181229773462785</v>
      </c>
      <c r="Q70" s="40">
        <v>1.3859905444304528</v>
      </c>
      <c r="R70" s="35">
        <v>161.81229773462786</v>
      </c>
      <c r="S70" s="40">
        <v>2.2168284789644015</v>
      </c>
      <c r="T70" s="36">
        <v>15.214122491909384</v>
      </c>
      <c r="U70" s="40">
        <v>3.0725033104688029</v>
      </c>
    </row>
    <row r="71" spans="1:21" x14ac:dyDescent="0.3">
      <c r="A71" s="26">
        <v>2010</v>
      </c>
      <c r="B71" s="27">
        <v>97.514230999999995</v>
      </c>
      <c r="C71">
        <v>315</v>
      </c>
      <c r="D71" s="27">
        <v>6.23</v>
      </c>
      <c r="E71" s="27">
        <v>0.16051364365971107</v>
      </c>
      <c r="F71" s="39">
        <v>1.4379061049567226</v>
      </c>
      <c r="G71" s="29">
        <v>160.51364365971108</v>
      </c>
      <c r="H71" s="39">
        <v>2.1974317817014444</v>
      </c>
      <c r="I71" s="31">
        <v>15.65236452648475</v>
      </c>
      <c r="J71" s="39">
        <v>3.1597005741344346</v>
      </c>
      <c r="M71" s="32">
        <v>2010</v>
      </c>
      <c r="N71" s="33">
        <v>97.608497</v>
      </c>
      <c r="O71" s="4">
        <v>6.26</v>
      </c>
      <c r="P71" s="34">
        <v>0.15974440894568689</v>
      </c>
      <c r="Q71" s="40">
        <v>1.438840021477535</v>
      </c>
      <c r="R71" s="35">
        <v>159.7444089456869</v>
      </c>
      <c r="S71" s="40">
        <v>2.1884984025559104</v>
      </c>
      <c r="T71" s="36">
        <v>15.592411661341854</v>
      </c>
      <c r="U71" s="40">
        <v>3.1488990885370973</v>
      </c>
    </row>
    <row r="72" spans="1:21" x14ac:dyDescent="0.3">
      <c r="A72" s="26">
        <v>2011</v>
      </c>
      <c r="B72" s="27">
        <v>96.872144000000006</v>
      </c>
      <c r="C72">
        <v>311</v>
      </c>
      <c r="D72" s="27">
        <v>6.1</v>
      </c>
      <c r="E72" s="27">
        <v>0.16393442622950821</v>
      </c>
      <c r="F72" s="39">
        <v>1.4284381451754129</v>
      </c>
      <c r="G72" s="29">
        <v>163.9344262295082</v>
      </c>
      <c r="H72" s="39">
        <v>2.2442622950819673</v>
      </c>
      <c r="I72" s="31">
        <v>15.880679344262298</v>
      </c>
      <c r="J72" s="39">
        <v>3.2057898700740006</v>
      </c>
      <c r="M72" s="32">
        <v>2011</v>
      </c>
      <c r="N72" s="33">
        <v>96.950098999999994</v>
      </c>
      <c r="O72" s="4">
        <v>6.12</v>
      </c>
      <c r="P72" s="34">
        <v>0.16339869281045752</v>
      </c>
      <c r="Q72" s="40">
        <v>1.4291346226487756</v>
      </c>
      <c r="R72" s="35">
        <v>163.39869281045753</v>
      </c>
      <c r="S72" s="40">
        <v>2.238562091503268</v>
      </c>
      <c r="T72" s="36">
        <v>15.841519444444444</v>
      </c>
      <c r="U72" s="40">
        <v>3.1992065899163764</v>
      </c>
    </row>
    <row r="73" spans="1:21" x14ac:dyDescent="0.3">
      <c r="A73" s="26">
        <v>2012</v>
      </c>
      <c r="B73" s="27">
        <v>94.386511999999996</v>
      </c>
      <c r="C73">
        <v>301</v>
      </c>
      <c r="D73" s="27">
        <v>5.81</v>
      </c>
      <c r="E73" s="27">
        <v>0.17211703958691912</v>
      </c>
      <c r="F73" s="39">
        <v>1.3917860033205918</v>
      </c>
      <c r="G73" s="29">
        <v>172.11703958691913</v>
      </c>
      <c r="H73" s="39">
        <v>2.3562822719449228</v>
      </c>
      <c r="I73" s="31">
        <v>16.245527022375217</v>
      </c>
      <c r="J73" s="39">
        <v>3.2794406859653877</v>
      </c>
      <c r="M73" s="32">
        <v>2012</v>
      </c>
      <c r="N73" s="33">
        <v>94.479572000000005</v>
      </c>
      <c r="O73" s="4">
        <v>5.83</v>
      </c>
      <c r="P73" s="34">
        <v>0.17152658662092624</v>
      </c>
      <c r="Q73" s="40">
        <v>1.3927167570838461</v>
      </c>
      <c r="R73" s="35">
        <v>171.52658662092622</v>
      </c>
      <c r="S73" s="40">
        <v>2.3499142367066894</v>
      </c>
      <c r="T73" s="36">
        <v>16.205758490566037</v>
      </c>
      <c r="U73" s="40">
        <v>3.2727649351713017</v>
      </c>
    </row>
    <row r="74" spans="1:21" x14ac:dyDescent="0.3">
      <c r="A74" s="26">
        <v>2013</v>
      </c>
      <c r="B74" s="27">
        <v>97.129957000000005</v>
      </c>
      <c r="C74">
        <v>307</v>
      </c>
      <c r="D74" s="27">
        <v>5.87</v>
      </c>
      <c r="E74" s="27">
        <v>0.17035775127768313</v>
      </c>
      <c r="F74" s="39">
        <v>1.4322397532364681</v>
      </c>
      <c r="G74" s="29">
        <v>170.35775127768312</v>
      </c>
      <c r="H74" s="39">
        <v>2.3321976149914816</v>
      </c>
      <c r="I74" s="31">
        <v>16.54684105621806</v>
      </c>
      <c r="J74" s="39">
        <v>3.3402661365940802</v>
      </c>
      <c r="M74" s="32">
        <v>2013</v>
      </c>
      <c r="N74" s="33">
        <v>97.218442999999994</v>
      </c>
      <c r="O74" s="4">
        <v>5.89</v>
      </c>
      <c r="P74" s="34">
        <v>0.16977928692699493</v>
      </c>
      <c r="Q74" s="40">
        <v>1.4330902627681328</v>
      </c>
      <c r="R74" s="35">
        <v>169.77928692699493</v>
      </c>
      <c r="S74" s="40">
        <v>2.3259762308998306</v>
      </c>
      <c r="T74" s="36">
        <v>16.505677928692698</v>
      </c>
      <c r="U74" s="40">
        <v>3.3333338879326684</v>
      </c>
    </row>
    <row r="75" spans="1:21" x14ac:dyDescent="0.3">
      <c r="A75" s="26">
        <v>2014</v>
      </c>
      <c r="B75" s="27">
        <v>98.297400999999994</v>
      </c>
      <c r="C75">
        <v>309</v>
      </c>
      <c r="D75" s="27">
        <v>5.81</v>
      </c>
      <c r="E75" s="27">
        <v>0.17211703958691912</v>
      </c>
      <c r="F75" s="39">
        <v>1.449454418599466</v>
      </c>
      <c r="G75" s="29">
        <v>172.11703958691913</v>
      </c>
      <c r="H75" s="39">
        <v>2.3562822719449228</v>
      </c>
      <c r="I75" s="31">
        <v>16.918657659208261</v>
      </c>
      <c r="J75" s="39">
        <v>3.4153237505381568</v>
      </c>
      <c r="M75" s="32">
        <v>2014</v>
      </c>
      <c r="N75" s="33">
        <v>98.381746000000007</v>
      </c>
      <c r="O75" s="4">
        <v>5.82</v>
      </c>
      <c r="P75" s="34">
        <v>0.1718213058419244</v>
      </c>
      <c r="Q75" s="40">
        <v>1.4502384308574838</v>
      </c>
      <c r="R75" s="35">
        <v>171.82130584192439</v>
      </c>
      <c r="S75" s="40">
        <v>2.3539518900343639</v>
      </c>
      <c r="T75" s="36">
        <v>16.904080068728522</v>
      </c>
      <c r="U75" s="40">
        <v>3.4137914953174437</v>
      </c>
    </row>
    <row r="76" spans="1:21" x14ac:dyDescent="0.3">
      <c r="A76" s="26">
        <v>2015</v>
      </c>
      <c r="B76" s="27">
        <v>97.406617999999995</v>
      </c>
      <c r="C76">
        <v>304</v>
      </c>
      <c r="D76" s="27">
        <v>5.6</v>
      </c>
      <c r="E76" s="27">
        <v>0.17857142857142858</v>
      </c>
      <c r="F76" s="39">
        <v>1.4363192864166396</v>
      </c>
      <c r="G76" s="29">
        <v>178.57142857142858</v>
      </c>
      <c r="H76" s="39">
        <v>2.4446428571428571</v>
      </c>
      <c r="I76" s="31">
        <v>17.39403892857143</v>
      </c>
      <c r="J76" s="39">
        <v>3.5112876841149645</v>
      </c>
      <c r="M76" s="32">
        <v>2015</v>
      </c>
      <c r="N76" s="33">
        <v>97.484457000000006</v>
      </c>
      <c r="O76" s="4">
        <v>5.61</v>
      </c>
      <c r="P76" s="34">
        <v>0.17825311942959002</v>
      </c>
      <c r="Q76" s="40">
        <v>1.4370115565205952</v>
      </c>
      <c r="R76" s="35">
        <v>178.25311942959001</v>
      </c>
      <c r="S76" s="40">
        <v>2.4420677361853831</v>
      </c>
      <c r="T76" s="36">
        <v>17.376908556149733</v>
      </c>
      <c r="U76" s="40">
        <v>3.5092795587044834</v>
      </c>
    </row>
    <row r="77" spans="1:21" x14ac:dyDescent="0.3">
      <c r="A77" s="26">
        <v>2016</v>
      </c>
      <c r="B77" s="27">
        <v>97.383602999999994</v>
      </c>
      <c r="C77">
        <v>302</v>
      </c>
      <c r="D77" s="27">
        <v>5.51</v>
      </c>
      <c r="E77" s="27">
        <v>0.18148820326678766</v>
      </c>
      <c r="F77" s="39">
        <v>1.435979916371199</v>
      </c>
      <c r="G77" s="29">
        <v>181.48820326678765</v>
      </c>
      <c r="H77" s="39">
        <v>2.4845735027223226</v>
      </c>
      <c r="I77" s="31">
        <v>17.673975136116152</v>
      </c>
      <c r="J77" s="39">
        <v>3.5677976506572988</v>
      </c>
      <c r="M77" s="32">
        <v>2016</v>
      </c>
      <c r="N77" s="33">
        <v>97.445218999999994</v>
      </c>
      <c r="O77" s="4">
        <v>5.52</v>
      </c>
      <c r="P77" s="34">
        <v>0.1811594202898551</v>
      </c>
      <c r="Q77" s="40">
        <v>1.4364331519093374</v>
      </c>
      <c r="R77" s="35">
        <v>181.15942028985509</v>
      </c>
      <c r="S77" s="40">
        <v>2.4818840579710146</v>
      </c>
      <c r="T77" s="36">
        <v>17.65311938405797</v>
      </c>
      <c r="U77" s="40">
        <v>3.5650605400648403</v>
      </c>
    </row>
    <row r="78" spans="1:21" x14ac:dyDescent="0.3">
      <c r="A78" s="26">
        <v>2017</v>
      </c>
      <c r="B78" s="27">
        <v>97.659854999999993</v>
      </c>
      <c r="C78">
        <v>301</v>
      </c>
      <c r="D78" s="27">
        <v>5.4</v>
      </c>
      <c r="E78" s="27">
        <v>0.18518518518518517</v>
      </c>
      <c r="F78" s="39">
        <v>1.440053418599879</v>
      </c>
      <c r="G78" s="29">
        <v>185.18518518518516</v>
      </c>
      <c r="H78" s="39">
        <v>2.5351851851851848</v>
      </c>
      <c r="I78" s="31">
        <v>18.085158333333332</v>
      </c>
      <c r="J78" s="39">
        <v>3.6508020927096929</v>
      </c>
      <c r="M78" s="32">
        <v>2017</v>
      </c>
      <c r="N78" s="33">
        <v>97.809107999999995</v>
      </c>
      <c r="O78" s="4">
        <v>5.42</v>
      </c>
      <c r="P78" s="34">
        <v>0.18450184501845018</v>
      </c>
      <c r="Q78" s="40">
        <v>1.4417972141853443</v>
      </c>
      <c r="R78" s="35">
        <v>184.50184501845018</v>
      </c>
      <c r="S78" s="40">
        <v>2.5276752767527673</v>
      </c>
      <c r="T78" s="36">
        <v>18.045960885608856</v>
      </c>
      <c r="U78" s="40">
        <v>3.6443951723873091</v>
      </c>
    </row>
    <row r="79" spans="1:21" ht="15" thickBot="1" x14ac:dyDescent="0.35">
      <c r="A79" s="26">
        <v>2018</v>
      </c>
      <c r="B79" s="27">
        <v>101.234876</v>
      </c>
      <c r="C79">
        <v>310</v>
      </c>
      <c r="D79" s="27">
        <v>5.44</v>
      </c>
      <c r="E79" s="27">
        <v>0.18382352941176469</v>
      </c>
      <c r="F79" s="39">
        <v>1.4927692578013232</v>
      </c>
      <c r="G79" s="29">
        <v>183.8235294117647</v>
      </c>
      <c r="H79" s="39">
        <v>2.5165441176470584</v>
      </c>
      <c r="I79" s="31">
        <v>18.609352205882352</v>
      </c>
      <c r="J79" s="39">
        <v>3.7566196947242858</v>
      </c>
      <c r="M79" s="32">
        <v>2018</v>
      </c>
      <c r="N79" s="33">
        <v>101.251057</v>
      </c>
      <c r="O79" s="4">
        <v>5.45</v>
      </c>
      <c r="P79" s="34">
        <v>0.18348623853211007</v>
      </c>
      <c r="Q79" s="41">
        <v>1.492534743450697</v>
      </c>
      <c r="R79" s="35">
        <v>183.48623853211006</v>
      </c>
      <c r="S79" s="41">
        <v>2.5137614678899078</v>
      </c>
      <c r="T79" s="36">
        <v>18.578175596330276</v>
      </c>
      <c r="U79" s="41">
        <v>3.7518763275733114</v>
      </c>
    </row>
    <row r="80" spans="1:21" x14ac:dyDescent="0.3">
      <c r="A80" s="26">
        <v>2019</v>
      </c>
      <c r="B80" s="27">
        <v>100.470646</v>
      </c>
      <c r="C80">
        <v>306</v>
      </c>
      <c r="D80" s="27">
        <v>5.28</v>
      </c>
      <c r="E80" s="27">
        <v>0.18939393939393939</v>
      </c>
      <c r="F80" s="39">
        <v>1.4815002258731418</v>
      </c>
      <c r="G80" s="29">
        <v>189.39393939393941</v>
      </c>
      <c r="H80" s="39">
        <v>2.5928030303030303</v>
      </c>
      <c r="I80" s="31">
        <v>19.028531439393937</v>
      </c>
      <c r="J80" s="39">
        <v>3.841238275038505</v>
      </c>
      <c r="T80" s="42"/>
    </row>
    <row r="81" spans="1:20" x14ac:dyDescent="0.3">
      <c r="A81" s="26">
        <v>2020</v>
      </c>
      <c r="B81" s="27">
        <v>92.974236000000005</v>
      </c>
      <c r="C81">
        <v>280</v>
      </c>
      <c r="D81" s="27">
        <v>5.0599999999999996</v>
      </c>
      <c r="E81" s="27">
        <v>0.19762845849802374</v>
      </c>
      <c r="F81" s="39">
        <v>1.3709611425647923</v>
      </c>
      <c r="G81" s="29">
        <v>197.62845849802375</v>
      </c>
      <c r="H81" s="39">
        <v>2.7055335968379448</v>
      </c>
      <c r="I81" s="31">
        <v>18.374354940711466</v>
      </c>
      <c r="J81" s="39">
        <v>3.7091814311683815</v>
      </c>
      <c r="Q81" s="43"/>
      <c r="T81" s="42"/>
    </row>
    <row r="82" spans="1:20" ht="15" thickBot="1" x14ac:dyDescent="0.35">
      <c r="A82" s="26">
        <v>2021</v>
      </c>
      <c r="B82" s="27">
        <v>97.331096000000002</v>
      </c>
      <c r="C82">
        <v>293</v>
      </c>
      <c r="D82" s="27">
        <v>5.01</v>
      </c>
      <c r="E82" s="27">
        <v>0.19960079840319361</v>
      </c>
      <c r="F82" s="44">
        <v>1.4352056690118269</v>
      </c>
      <c r="G82" s="29">
        <v>199.60079840319361</v>
      </c>
      <c r="H82" s="44">
        <v>2.7325349301397202</v>
      </c>
      <c r="I82" s="31">
        <v>19.427364471057885</v>
      </c>
      <c r="J82" s="44">
        <v>3.9217496225093638</v>
      </c>
    </row>
    <row r="86" spans="1:20" x14ac:dyDescent="0.3">
      <c r="F86"/>
      <c r="K86"/>
    </row>
    <row r="87" spans="1:20" x14ac:dyDescent="0.3">
      <c r="F87"/>
      <c r="K87"/>
    </row>
    <row r="88" spans="1:20" x14ac:dyDescent="0.3">
      <c r="F88"/>
      <c r="K88"/>
    </row>
    <row r="89" spans="1:20" x14ac:dyDescent="0.3">
      <c r="F89"/>
      <c r="K89"/>
    </row>
    <row r="90" spans="1:20" x14ac:dyDescent="0.3">
      <c r="F90"/>
      <c r="K90"/>
    </row>
    <row r="91" spans="1:20" x14ac:dyDescent="0.3">
      <c r="F91"/>
      <c r="K91"/>
    </row>
    <row r="92" spans="1:20" x14ac:dyDescent="0.3">
      <c r="F92"/>
      <c r="K92"/>
    </row>
    <row r="93" spans="1:20" x14ac:dyDescent="0.3">
      <c r="F93"/>
      <c r="K93"/>
    </row>
    <row r="94" spans="1:20" x14ac:dyDescent="0.3">
      <c r="F94"/>
      <c r="K94"/>
    </row>
    <row r="95" spans="1:20" x14ac:dyDescent="0.3">
      <c r="F95"/>
      <c r="K95"/>
    </row>
    <row r="96" spans="1:20" x14ac:dyDescent="0.3">
      <c r="F96"/>
      <c r="K96"/>
    </row>
    <row r="97" spans="6:11" x14ac:dyDescent="0.3">
      <c r="F97"/>
      <c r="K97"/>
    </row>
    <row r="98" spans="6:11" x14ac:dyDescent="0.3">
      <c r="F98"/>
      <c r="K98"/>
    </row>
    <row r="99" spans="6:11" x14ac:dyDescent="0.3">
      <c r="F99"/>
      <c r="K99"/>
    </row>
    <row r="100" spans="6:11" x14ac:dyDescent="0.3">
      <c r="F100"/>
      <c r="K100"/>
    </row>
    <row r="101" spans="6:11" x14ac:dyDescent="0.3">
      <c r="F101"/>
      <c r="K101"/>
    </row>
    <row r="102" spans="6:11" x14ac:dyDescent="0.3">
      <c r="F102"/>
      <c r="K102"/>
    </row>
    <row r="103" spans="6:11" x14ac:dyDescent="0.3">
      <c r="F103"/>
      <c r="K103"/>
    </row>
    <row r="104" spans="6:11" x14ac:dyDescent="0.3">
      <c r="F104"/>
      <c r="K104"/>
    </row>
    <row r="105" spans="6:11" x14ac:dyDescent="0.3">
      <c r="F105"/>
      <c r="K105"/>
    </row>
  </sheetData>
  <hyperlinks>
    <hyperlink ref="B3" r:id="rId1" xr:uid="{48074E34-2EED-4F00-BDBB-1BF55296768A}"/>
    <hyperlink ref="N3" r:id="rId2" xr:uid="{5B99FFA2-6CF4-46CF-80C2-84A7E498028B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A657-808B-4815-87F2-D9595A01A660}">
  <sheetPr>
    <tabColor rgb="FFFFCCCC"/>
  </sheetPr>
  <dimension ref="A1:G85"/>
  <sheetViews>
    <sheetView workbookViewId="0">
      <selection activeCell="D19" sqref="D19"/>
    </sheetView>
  </sheetViews>
  <sheetFormatPr defaultRowHeight="14.4" x14ac:dyDescent="0.3"/>
  <cols>
    <col min="1" max="1" width="9.33203125" style="30" customWidth="1"/>
    <col min="2" max="4" width="22.6640625" customWidth="1"/>
    <col min="5" max="5" width="22.6640625" style="30" customWidth="1"/>
    <col min="6" max="6" width="22.6640625" customWidth="1"/>
    <col min="7" max="7" width="26.5546875" customWidth="1"/>
  </cols>
  <sheetData>
    <row r="1" spans="1:7" x14ac:dyDescent="0.3">
      <c r="A1" s="173" t="s">
        <v>90</v>
      </c>
    </row>
    <row r="2" spans="1:7" x14ac:dyDescent="0.3">
      <c r="A2" s="47" t="s">
        <v>1</v>
      </c>
      <c r="B2" s="30" t="s">
        <v>76</v>
      </c>
      <c r="C2" s="46"/>
      <c r="D2" s="46"/>
      <c r="F2" s="46"/>
      <c r="G2" s="46"/>
    </row>
    <row r="3" spans="1:7" hidden="1" x14ac:dyDescent="0.3">
      <c r="A3" s="47"/>
      <c r="B3" s="30" t="e">
        <v>#REF!</v>
      </c>
      <c r="C3" s="46"/>
      <c r="D3" s="46"/>
      <c r="F3" s="46"/>
      <c r="G3" s="46"/>
    </row>
    <row r="4" spans="1:7" hidden="1" x14ac:dyDescent="0.3">
      <c r="A4" s="47"/>
      <c r="B4" s="30" t="e">
        <v>#REF!</v>
      </c>
      <c r="C4" s="46"/>
      <c r="D4" s="46"/>
      <c r="F4" s="46"/>
      <c r="G4" s="46"/>
    </row>
    <row r="5" spans="1:7" x14ac:dyDescent="0.3">
      <c r="A5" s="47" t="s">
        <v>4</v>
      </c>
      <c r="B5" s="49" t="s">
        <v>5</v>
      </c>
      <c r="C5" s="50"/>
      <c r="D5" s="46"/>
      <c r="F5" s="46"/>
      <c r="G5" s="46"/>
    </row>
    <row r="6" spans="1:7" x14ac:dyDescent="0.3">
      <c r="A6" s="47" t="s">
        <v>6</v>
      </c>
      <c r="B6" s="30" t="s">
        <v>7</v>
      </c>
      <c r="C6" s="46"/>
      <c r="D6" s="46"/>
      <c r="F6" s="46"/>
      <c r="G6" s="46"/>
    </row>
    <row r="7" spans="1:7" x14ac:dyDescent="0.3">
      <c r="A7" s="52"/>
      <c r="B7" s="46"/>
      <c r="C7" s="46"/>
      <c r="D7" s="46"/>
      <c r="F7" s="46"/>
      <c r="G7" s="46"/>
    </row>
    <row r="8" spans="1:7" x14ac:dyDescent="0.3">
      <c r="A8" s="54" t="s">
        <v>8</v>
      </c>
      <c r="B8" s="55"/>
      <c r="C8" s="55"/>
      <c r="D8" s="55"/>
      <c r="E8" s="56"/>
      <c r="F8" s="55"/>
      <c r="G8" s="55"/>
    </row>
    <row r="9" spans="1:7" x14ac:dyDescent="0.3">
      <c r="B9" s="46"/>
      <c r="C9" s="46"/>
      <c r="D9" s="46"/>
      <c r="F9" s="46"/>
      <c r="G9" s="46"/>
    </row>
    <row r="10" spans="1:7" ht="45.6" customHeight="1" x14ac:dyDescent="0.3">
      <c r="A10" s="30" t="s">
        <v>9</v>
      </c>
      <c r="B10" s="24" t="s">
        <v>10</v>
      </c>
      <c r="C10" s="24" t="s">
        <v>12</v>
      </c>
      <c r="D10" s="24" t="s">
        <v>25</v>
      </c>
      <c r="E10" s="24" t="s">
        <v>26</v>
      </c>
      <c r="F10" s="24" t="s">
        <v>27</v>
      </c>
      <c r="G10" s="58" t="s">
        <v>28</v>
      </c>
    </row>
    <row r="11" spans="1:7" ht="25.2" customHeight="1" x14ac:dyDescent="0.3">
      <c r="B11" s="24" t="s">
        <v>18</v>
      </c>
      <c r="C11" s="24" t="s">
        <v>20</v>
      </c>
      <c r="D11" s="24" t="s">
        <v>18</v>
      </c>
      <c r="E11" s="24" t="s">
        <v>18</v>
      </c>
      <c r="F11" s="170"/>
      <c r="G11" s="24" t="s">
        <v>18</v>
      </c>
    </row>
    <row r="12" spans="1:7" x14ac:dyDescent="0.3">
      <c r="A12" s="30">
        <v>1949</v>
      </c>
      <c r="B12" s="60">
        <v>31.967775</v>
      </c>
      <c r="C12" s="60">
        <v>15.16</v>
      </c>
      <c r="D12" s="29"/>
      <c r="E12" s="61"/>
      <c r="F12" s="62"/>
      <c r="G12" s="63"/>
    </row>
    <row r="13" spans="1:7" x14ac:dyDescent="0.3">
      <c r="A13" s="30">
        <v>1950</v>
      </c>
      <c r="B13" s="60">
        <v>34.598567000000003</v>
      </c>
      <c r="C13" s="60">
        <v>15.1</v>
      </c>
      <c r="D13" s="29"/>
      <c r="E13" s="61"/>
      <c r="F13" s="62"/>
      <c r="G13" s="63"/>
    </row>
    <row r="14" spans="1:7" x14ac:dyDescent="0.3">
      <c r="A14" s="30">
        <v>1951</v>
      </c>
      <c r="B14" s="60">
        <v>36.953660999999997</v>
      </c>
      <c r="C14" s="60">
        <v>14.93</v>
      </c>
      <c r="D14" s="29"/>
      <c r="E14" s="61"/>
      <c r="F14" s="62"/>
      <c r="G14" s="63"/>
    </row>
    <row r="15" spans="1:7" x14ac:dyDescent="0.3">
      <c r="A15" s="30">
        <v>1952</v>
      </c>
      <c r="B15" s="60">
        <v>36.726036999999998</v>
      </c>
      <c r="C15" s="60">
        <v>14.25</v>
      </c>
      <c r="D15" s="29"/>
      <c r="E15" s="61"/>
      <c r="F15" s="62"/>
      <c r="G15" s="63"/>
    </row>
    <row r="16" spans="1:7" x14ac:dyDescent="0.3">
      <c r="A16" s="30">
        <v>1953</v>
      </c>
      <c r="B16" s="60">
        <v>37.640597999999997</v>
      </c>
      <c r="C16" s="60">
        <v>13.95</v>
      </c>
      <c r="D16" s="29"/>
      <c r="E16" s="61"/>
      <c r="F16" s="62"/>
      <c r="G16" s="63"/>
    </row>
    <row r="17" spans="1:7" x14ac:dyDescent="0.3">
      <c r="A17" s="30">
        <v>1954</v>
      </c>
      <c r="B17" s="60">
        <v>36.61354</v>
      </c>
      <c r="C17" s="60">
        <v>13.65</v>
      </c>
      <c r="D17" s="29"/>
      <c r="E17" s="61"/>
      <c r="F17" s="62"/>
      <c r="G17" s="63"/>
    </row>
    <row r="18" spans="1:7" x14ac:dyDescent="0.3">
      <c r="A18" s="30">
        <v>1955</v>
      </c>
      <c r="B18" s="60">
        <v>40.178285000000002</v>
      </c>
      <c r="C18" s="60">
        <v>13.98</v>
      </c>
      <c r="D18" s="29"/>
      <c r="E18" s="61"/>
      <c r="F18" s="62"/>
      <c r="G18" s="63"/>
    </row>
    <row r="19" spans="1:7" x14ac:dyDescent="0.3">
      <c r="A19" s="30">
        <v>1956</v>
      </c>
      <c r="B19" s="60">
        <v>41.721756999999997</v>
      </c>
      <c r="C19" s="60">
        <v>14.22</v>
      </c>
      <c r="D19" s="29"/>
      <c r="E19" s="61"/>
      <c r="F19" s="62"/>
      <c r="G19" s="63"/>
    </row>
    <row r="20" spans="1:7" x14ac:dyDescent="0.3">
      <c r="A20" s="30">
        <v>1957</v>
      </c>
      <c r="B20" s="60">
        <v>41.753909</v>
      </c>
      <c r="C20" s="60">
        <v>13.94</v>
      </c>
      <c r="D20" s="29"/>
      <c r="E20" s="61"/>
      <c r="F20" s="62"/>
      <c r="G20" s="63"/>
    </row>
    <row r="21" spans="1:7" x14ac:dyDescent="0.3">
      <c r="A21" s="30">
        <v>1958</v>
      </c>
      <c r="B21" s="60">
        <v>41.609279999999998</v>
      </c>
      <c r="C21" s="60">
        <v>13.99</v>
      </c>
      <c r="D21" s="29"/>
      <c r="E21" s="61"/>
      <c r="F21" s="62"/>
      <c r="G21" s="63"/>
    </row>
    <row r="22" spans="1:7" x14ac:dyDescent="0.3">
      <c r="A22" s="30">
        <v>1959</v>
      </c>
      <c r="B22" s="60">
        <v>43.422964999999998</v>
      </c>
      <c r="C22" s="60">
        <v>13.65</v>
      </c>
      <c r="D22" s="29"/>
      <c r="E22" s="61"/>
      <c r="F22" s="62"/>
      <c r="G22" s="63"/>
    </row>
    <row r="23" spans="1:7" x14ac:dyDescent="0.3">
      <c r="A23" s="30">
        <v>1960</v>
      </c>
      <c r="B23" s="60">
        <v>45.040731999999998</v>
      </c>
      <c r="C23" s="60">
        <v>13.81</v>
      </c>
      <c r="D23" s="29"/>
      <c r="E23" s="61"/>
      <c r="F23" s="62"/>
      <c r="G23" s="63"/>
    </row>
    <row r="24" spans="1:7" x14ac:dyDescent="0.3">
      <c r="A24" s="30">
        <v>1961</v>
      </c>
      <c r="B24" s="60">
        <v>45.690781999999999</v>
      </c>
      <c r="C24" s="60">
        <v>13.66</v>
      </c>
      <c r="D24" s="29"/>
      <c r="E24" s="61"/>
      <c r="F24" s="62"/>
      <c r="G24" s="63"/>
    </row>
    <row r="25" spans="1:7" x14ac:dyDescent="0.3">
      <c r="A25" s="30">
        <v>1962</v>
      </c>
      <c r="B25" s="60">
        <v>47.775047000000001</v>
      </c>
      <c r="C25" s="60">
        <v>13.46</v>
      </c>
      <c r="D25" s="29"/>
      <c r="E25" s="61"/>
      <c r="F25" s="62"/>
      <c r="G25" s="63"/>
    </row>
    <row r="26" spans="1:7" x14ac:dyDescent="0.3">
      <c r="A26" s="30">
        <v>1963</v>
      </c>
      <c r="B26" s="60">
        <v>49.588631999999997</v>
      </c>
      <c r="C26" s="60">
        <v>13.38</v>
      </c>
      <c r="D26" s="29"/>
      <c r="E26" s="61"/>
      <c r="F26" s="62"/>
      <c r="G26" s="63"/>
    </row>
    <row r="27" spans="1:7" x14ac:dyDescent="0.3">
      <c r="A27" s="30">
        <v>1964</v>
      </c>
      <c r="B27" s="60">
        <v>51.755425000000002</v>
      </c>
      <c r="C27" s="60">
        <v>13.21</v>
      </c>
      <c r="D27" s="29"/>
      <c r="E27" s="61"/>
      <c r="F27" s="62"/>
      <c r="G27" s="63"/>
    </row>
    <row r="28" spans="1:7" x14ac:dyDescent="0.3">
      <c r="A28" s="30">
        <v>1965</v>
      </c>
      <c r="B28" s="60">
        <v>53.953221999999997</v>
      </c>
      <c r="C28" s="60">
        <v>12.93</v>
      </c>
      <c r="D28" s="29"/>
      <c r="E28" s="61"/>
      <c r="F28" s="62"/>
      <c r="G28" s="63"/>
    </row>
    <row r="29" spans="1:7" x14ac:dyDescent="0.3">
      <c r="A29" s="30">
        <v>1966</v>
      </c>
      <c r="B29" s="60">
        <v>56.949167000000003</v>
      </c>
      <c r="C29" s="60">
        <v>12.8</v>
      </c>
      <c r="D29" s="29"/>
      <c r="E29" s="61"/>
      <c r="F29" s="62"/>
      <c r="G29" s="63"/>
    </row>
    <row r="30" spans="1:7" x14ac:dyDescent="0.3">
      <c r="A30" s="30">
        <v>1967</v>
      </c>
      <c r="B30" s="60">
        <v>58.894820000000003</v>
      </c>
      <c r="C30" s="60">
        <v>12.89</v>
      </c>
      <c r="D30" s="29"/>
      <c r="E30" s="61"/>
      <c r="F30" s="62"/>
      <c r="G30" s="63"/>
    </row>
    <row r="31" spans="1:7" x14ac:dyDescent="0.3">
      <c r="A31" s="30">
        <v>1968</v>
      </c>
      <c r="B31" s="60">
        <v>62.401479999999999</v>
      </c>
      <c r="C31" s="60">
        <v>13.01</v>
      </c>
      <c r="D31" s="29"/>
      <c r="E31" s="61"/>
      <c r="F31" s="62"/>
      <c r="G31" s="63"/>
    </row>
    <row r="32" spans="1:7" x14ac:dyDescent="0.3">
      <c r="A32" s="30">
        <v>1969</v>
      </c>
      <c r="B32" s="60">
        <v>65.596259000000003</v>
      </c>
      <c r="C32" s="60">
        <v>13.26</v>
      </c>
      <c r="D32" s="29"/>
      <c r="E32" s="61"/>
      <c r="F32" s="62"/>
      <c r="G32" s="63"/>
    </row>
    <row r="33" spans="1:7" x14ac:dyDescent="0.3">
      <c r="A33" s="30">
        <v>1970</v>
      </c>
      <c r="B33" s="60">
        <v>67.816828000000001</v>
      </c>
      <c r="C33" s="60">
        <v>13.69</v>
      </c>
      <c r="D33" s="29"/>
      <c r="E33" s="61"/>
      <c r="F33" s="62"/>
      <c r="G33" s="63"/>
    </row>
    <row r="34" spans="1:7" x14ac:dyDescent="0.3">
      <c r="A34" s="30">
        <v>1971</v>
      </c>
      <c r="B34" s="60">
        <v>69.260271000000003</v>
      </c>
      <c r="C34" s="60">
        <v>13.53</v>
      </c>
      <c r="D34" s="29"/>
      <c r="E34" s="61"/>
      <c r="F34" s="62"/>
      <c r="G34" s="63"/>
    </row>
    <row r="35" spans="1:7" x14ac:dyDescent="0.3">
      <c r="A35" s="30">
        <v>1972</v>
      </c>
      <c r="B35" s="60">
        <v>72.660036000000005</v>
      </c>
      <c r="C35" s="60">
        <v>13.49</v>
      </c>
      <c r="D35" s="29"/>
      <c r="E35" s="61"/>
      <c r="F35" s="62"/>
      <c r="G35" s="63"/>
    </row>
    <row r="36" spans="1:7" x14ac:dyDescent="0.3">
      <c r="A36" s="30">
        <v>1973</v>
      </c>
      <c r="B36" s="60">
        <v>75.652280000000005</v>
      </c>
      <c r="C36" s="60">
        <v>13.29</v>
      </c>
      <c r="D36" s="29"/>
      <c r="E36" s="61"/>
      <c r="F36" s="62"/>
      <c r="G36" s="63"/>
    </row>
    <row r="37" spans="1:7" x14ac:dyDescent="0.3">
      <c r="A37" s="30">
        <v>1974</v>
      </c>
      <c r="B37" s="60">
        <v>73.929321999999999</v>
      </c>
      <c r="C37" s="60">
        <v>13.06</v>
      </c>
      <c r="D37" s="29"/>
      <c r="E37" s="61"/>
      <c r="F37" s="62"/>
      <c r="G37" s="63"/>
    </row>
    <row r="38" spans="1:7" x14ac:dyDescent="0.3">
      <c r="A38" s="30">
        <v>1975</v>
      </c>
      <c r="B38" s="60">
        <v>71.931010999999998</v>
      </c>
      <c r="C38" s="60">
        <v>12.73</v>
      </c>
      <c r="D38" s="29"/>
      <c r="E38" s="61"/>
      <c r="F38" s="62"/>
      <c r="G38" s="63"/>
    </row>
    <row r="39" spans="1:7" x14ac:dyDescent="0.3">
      <c r="A39" s="30">
        <v>1976</v>
      </c>
      <c r="B39" s="60">
        <v>75.939029000000005</v>
      </c>
      <c r="C39" s="60">
        <v>12.76</v>
      </c>
      <c r="D39" s="29"/>
      <c r="E39" s="61"/>
      <c r="F39" s="62"/>
      <c r="G39" s="63"/>
    </row>
    <row r="40" spans="1:7" x14ac:dyDescent="0.3">
      <c r="A40" s="30">
        <v>1977</v>
      </c>
      <c r="B40" s="60">
        <v>77.919990999999996</v>
      </c>
      <c r="C40" s="60">
        <v>12.51</v>
      </c>
      <c r="D40" s="29"/>
      <c r="E40" s="61"/>
      <c r="F40" s="62"/>
      <c r="G40" s="63"/>
    </row>
    <row r="41" spans="1:7" x14ac:dyDescent="0.3">
      <c r="A41" s="30">
        <v>1978</v>
      </c>
      <c r="B41" s="60">
        <v>79.906702999999993</v>
      </c>
      <c r="C41" s="60">
        <v>12.16</v>
      </c>
      <c r="D41" s="29"/>
      <c r="E41" s="61"/>
      <c r="F41" s="62"/>
      <c r="G41" s="63"/>
    </row>
    <row r="42" spans="1:7" ht="15" thickBot="1" x14ac:dyDescent="0.35">
      <c r="A42" s="30">
        <v>1979</v>
      </c>
      <c r="B42" s="60">
        <v>80.811788000000007</v>
      </c>
      <c r="C42" s="60">
        <v>11.92</v>
      </c>
      <c r="D42" s="29"/>
      <c r="E42" s="61"/>
      <c r="F42" s="64"/>
      <c r="G42" s="63"/>
    </row>
    <row r="43" spans="1:7" x14ac:dyDescent="0.3">
      <c r="A43" s="30">
        <v>1980</v>
      </c>
      <c r="B43" s="65">
        <v>78.021113</v>
      </c>
      <c r="C43" s="60">
        <v>11.54</v>
      </c>
      <c r="D43" s="29">
        <v>78.021113</v>
      </c>
      <c r="E43" s="61"/>
      <c r="F43" s="66"/>
      <c r="G43" s="66"/>
    </row>
    <row r="44" spans="1:7" x14ac:dyDescent="0.3">
      <c r="A44" s="30">
        <v>1981</v>
      </c>
      <c r="B44" s="68">
        <v>76.057186999999999</v>
      </c>
      <c r="C44" s="60">
        <v>10.97</v>
      </c>
      <c r="D44" s="29">
        <v>80.009110116681853</v>
      </c>
      <c r="E44" s="61">
        <v>3.9519231166818543</v>
      </c>
      <c r="F44" s="69">
        <v>2.3711538700091124</v>
      </c>
      <c r="G44" s="69">
        <v>1.5807692466727445</v>
      </c>
    </row>
    <row r="45" spans="1:7" x14ac:dyDescent="0.3">
      <c r="A45" s="30">
        <v>1982</v>
      </c>
      <c r="B45" s="68">
        <v>73.046188999999998</v>
      </c>
      <c r="C45" s="60">
        <v>10.73</v>
      </c>
      <c r="D45" s="29">
        <v>78.56039338862999</v>
      </c>
      <c r="E45" s="61">
        <v>5.5142043886299916</v>
      </c>
      <c r="F45" s="69">
        <v>3.3085226331779949</v>
      </c>
      <c r="G45" s="69">
        <v>2.205681755451991</v>
      </c>
    </row>
    <row r="46" spans="1:7" x14ac:dyDescent="0.3">
      <c r="A46" s="30">
        <v>1983</v>
      </c>
      <c r="B46" s="68">
        <v>72.915394000000006</v>
      </c>
      <c r="C46" s="60">
        <v>10.24</v>
      </c>
      <c r="D46" s="29">
        <v>82.172231128906247</v>
      </c>
      <c r="E46" s="61">
        <v>9.2568371289062412</v>
      </c>
      <c r="F46" s="69">
        <v>5.5541022773437447</v>
      </c>
      <c r="G46" s="69">
        <v>3.7027348515624965</v>
      </c>
    </row>
    <row r="47" spans="1:7" x14ac:dyDescent="0.3">
      <c r="A47" s="30">
        <v>1984</v>
      </c>
      <c r="B47" s="68">
        <v>76.570696999999996</v>
      </c>
      <c r="C47" s="60">
        <v>10.029999999999999</v>
      </c>
      <c r="D47" s="29">
        <v>88.098289469591222</v>
      </c>
      <c r="E47" s="61">
        <v>11.527592469591227</v>
      </c>
      <c r="F47" s="69">
        <v>6.9165554817547354</v>
      </c>
      <c r="G47" s="69">
        <v>4.611036987836485</v>
      </c>
    </row>
    <row r="48" spans="1:7" x14ac:dyDescent="0.3">
      <c r="A48" s="30">
        <v>1985</v>
      </c>
      <c r="B48" s="68">
        <v>76.334135000000003</v>
      </c>
      <c r="C48" s="60">
        <v>9.59</v>
      </c>
      <c r="D48" s="29">
        <v>91.85567444212721</v>
      </c>
      <c r="E48" s="61">
        <v>15.521539442127207</v>
      </c>
      <c r="F48" s="69">
        <v>9.3129236652763243</v>
      </c>
      <c r="G48" s="69">
        <v>6.208615776850877</v>
      </c>
    </row>
    <row r="49" spans="1:7" x14ac:dyDescent="0.3">
      <c r="A49" s="30">
        <v>1986</v>
      </c>
      <c r="B49" s="68">
        <v>76.598888000000002</v>
      </c>
      <c r="C49" s="60">
        <v>9.31</v>
      </c>
      <c r="D49" s="29">
        <v>94.946419712137484</v>
      </c>
      <c r="E49" s="61">
        <v>18.347531712137481</v>
      </c>
      <c r="F49" s="69">
        <v>11.008519027282489</v>
      </c>
      <c r="G49" s="69">
        <v>7.3390126848549926</v>
      </c>
    </row>
    <row r="50" spans="1:7" x14ac:dyDescent="0.3">
      <c r="A50" s="30">
        <v>1987</v>
      </c>
      <c r="B50" s="68">
        <v>79.008202999999995</v>
      </c>
      <c r="C50" s="60">
        <v>9.2799999999999994</v>
      </c>
      <c r="D50" s="29">
        <v>98.249424851293085</v>
      </c>
      <c r="E50" s="61">
        <v>19.241221851293091</v>
      </c>
      <c r="F50" s="69">
        <v>11.544733110775853</v>
      </c>
      <c r="G50" s="69">
        <v>7.6964887405172391</v>
      </c>
    </row>
    <row r="51" spans="1:7" x14ac:dyDescent="0.3">
      <c r="A51" s="30">
        <v>1988</v>
      </c>
      <c r="B51" s="68">
        <v>82.659169000000006</v>
      </c>
      <c r="C51" s="60">
        <v>9.32</v>
      </c>
      <c r="D51" s="29">
        <v>102.34837019957081</v>
      </c>
      <c r="E51" s="61">
        <v>19.689201199570803</v>
      </c>
      <c r="F51" s="69">
        <v>11.813520719742481</v>
      </c>
      <c r="G51" s="69">
        <v>7.8756804798283184</v>
      </c>
    </row>
    <row r="52" spans="1:7" x14ac:dyDescent="0.3">
      <c r="A52" s="30">
        <v>1989</v>
      </c>
      <c r="B52" s="68">
        <v>84.740009999999998</v>
      </c>
      <c r="C52" s="60">
        <v>9.2100000000000009</v>
      </c>
      <c r="D52" s="29">
        <v>106.17803641693808</v>
      </c>
      <c r="E52" s="61">
        <v>21.438026416938087</v>
      </c>
      <c r="F52" s="69">
        <v>12.862815850162852</v>
      </c>
      <c r="G52" s="69">
        <v>8.5752105667752403</v>
      </c>
    </row>
    <row r="53" spans="1:7" x14ac:dyDescent="0.3">
      <c r="A53" s="30">
        <v>1990</v>
      </c>
      <c r="B53" s="68">
        <v>84.432879</v>
      </c>
      <c r="C53" s="60">
        <v>9.01</v>
      </c>
      <c r="D53" s="29">
        <v>108.14155645504994</v>
      </c>
      <c r="E53" s="61">
        <v>23.708677455049937</v>
      </c>
      <c r="F53" s="69">
        <v>14.225206473029962</v>
      </c>
      <c r="G53" s="69">
        <v>9.4834709820199805</v>
      </c>
    </row>
    <row r="54" spans="1:7" x14ac:dyDescent="0.3">
      <c r="A54" s="30">
        <v>1991</v>
      </c>
      <c r="B54" s="68">
        <v>84.380320999999995</v>
      </c>
      <c r="C54" s="60">
        <v>9.01</v>
      </c>
      <c r="D54" s="29">
        <v>108.07424021531629</v>
      </c>
      <c r="E54" s="61">
        <v>23.693919215316299</v>
      </c>
      <c r="F54" s="69">
        <v>14.21635152918978</v>
      </c>
      <c r="G54" s="69">
        <v>9.4775676861265197</v>
      </c>
    </row>
    <row r="55" spans="1:7" x14ac:dyDescent="0.3">
      <c r="A55" s="30">
        <v>1992</v>
      </c>
      <c r="B55" s="68">
        <v>85.724907999999999</v>
      </c>
      <c r="C55" s="60">
        <v>8.85</v>
      </c>
      <c r="D55" s="29">
        <v>111.781405459887</v>
      </c>
      <c r="E55" s="61">
        <v>26.056497459886998</v>
      </c>
      <c r="F55" s="69">
        <v>15.633898475932199</v>
      </c>
      <c r="G55" s="69">
        <v>10.422598983954799</v>
      </c>
    </row>
    <row r="56" spans="1:7" x14ac:dyDescent="0.3">
      <c r="A56" s="30">
        <v>1993</v>
      </c>
      <c r="B56" s="68">
        <v>87.265912999999998</v>
      </c>
      <c r="C56" s="60">
        <v>8.76</v>
      </c>
      <c r="D56" s="29">
        <v>114.95988995662098</v>
      </c>
      <c r="E56" s="61">
        <v>27.693976956620986</v>
      </c>
      <c r="F56" s="69">
        <v>16.61638617397259</v>
      </c>
      <c r="G56" s="69">
        <v>11.0775907826484</v>
      </c>
    </row>
    <row r="57" spans="1:7" x14ac:dyDescent="0.3">
      <c r="A57" s="30">
        <v>1994</v>
      </c>
      <c r="B57" s="68">
        <v>88.983261999999996</v>
      </c>
      <c r="C57" s="60">
        <v>8.59</v>
      </c>
      <c r="D57" s="29">
        <v>119.54212380442374</v>
      </c>
      <c r="E57" s="61">
        <v>30.558861804423742</v>
      </c>
      <c r="F57" s="69">
        <v>18.335317082654246</v>
      </c>
      <c r="G57" s="69">
        <v>12.2235447217695</v>
      </c>
    </row>
    <row r="58" spans="1:7" x14ac:dyDescent="0.3">
      <c r="A58" s="30">
        <v>1995</v>
      </c>
      <c r="B58" s="68">
        <v>90.930735999999996</v>
      </c>
      <c r="C58" s="60">
        <v>8.5500000000000007</v>
      </c>
      <c r="D58" s="29">
        <v>122.72990566549706</v>
      </c>
      <c r="E58" s="61">
        <v>31.799169665497061</v>
      </c>
      <c r="F58" s="69">
        <v>19.079501799298235</v>
      </c>
      <c r="G58" s="69">
        <v>12.719667866198819</v>
      </c>
    </row>
    <row r="59" spans="1:7" x14ac:dyDescent="0.3">
      <c r="A59" s="30">
        <v>1996</v>
      </c>
      <c r="B59" s="68">
        <v>93.934548000000007</v>
      </c>
      <c r="C59" s="60">
        <v>8.51</v>
      </c>
      <c r="D59" s="29">
        <v>127.38010386839012</v>
      </c>
      <c r="E59" s="61">
        <v>33.445555868390116</v>
      </c>
      <c r="F59" s="69">
        <v>20.067333521034069</v>
      </c>
      <c r="G59" s="69">
        <v>13.378222347356044</v>
      </c>
    </row>
    <row r="60" spans="1:7" x14ac:dyDescent="0.3">
      <c r="A60" s="30">
        <v>1997</v>
      </c>
      <c r="B60" s="68">
        <v>94.507041000000001</v>
      </c>
      <c r="C60" s="60">
        <v>8.1999999999999993</v>
      </c>
      <c r="D60" s="29">
        <v>133.00137233414634</v>
      </c>
      <c r="E60" s="61">
        <v>38.494331334146338</v>
      </c>
      <c r="F60" s="69">
        <v>23.096598800487801</v>
      </c>
      <c r="G60" s="69">
        <v>15.397732533658541</v>
      </c>
    </row>
    <row r="61" spans="1:7" x14ac:dyDescent="0.3">
      <c r="A61" s="30">
        <v>1998</v>
      </c>
      <c r="B61" s="68">
        <v>94.920236000000003</v>
      </c>
      <c r="C61" s="60">
        <v>7.88</v>
      </c>
      <c r="D61" s="29">
        <v>139.00755373604062</v>
      </c>
      <c r="E61" s="61">
        <v>44.087317736040617</v>
      </c>
      <c r="F61" s="69">
        <v>26.452390641624369</v>
      </c>
      <c r="G61" s="69">
        <v>17.634927094416241</v>
      </c>
    </row>
    <row r="62" spans="1:7" x14ac:dyDescent="0.3">
      <c r="A62" s="30">
        <v>1999</v>
      </c>
      <c r="B62" s="68">
        <v>96.544578999999999</v>
      </c>
      <c r="C62" s="60">
        <v>7.65</v>
      </c>
      <c r="D62" s="29">
        <v>145.63718191633984</v>
      </c>
      <c r="E62" s="61">
        <v>49.092602916339843</v>
      </c>
      <c r="F62" s="69">
        <v>29.455561749803906</v>
      </c>
      <c r="G62" s="69">
        <v>19.637041166535937</v>
      </c>
    </row>
    <row r="63" spans="1:7" x14ac:dyDescent="0.3">
      <c r="A63" s="30">
        <v>2000</v>
      </c>
      <c r="B63" s="68">
        <v>98.702286000000001</v>
      </c>
      <c r="C63" s="60">
        <v>7.51</v>
      </c>
      <c r="D63" s="29">
        <v>151.66769380026631</v>
      </c>
      <c r="E63" s="61">
        <v>52.965407800266306</v>
      </c>
      <c r="F63" s="69">
        <v>31.779244680159781</v>
      </c>
      <c r="G63" s="69">
        <v>21.186163120106528</v>
      </c>
    </row>
    <row r="64" spans="1:7" x14ac:dyDescent="0.3">
      <c r="A64" s="30">
        <v>2001</v>
      </c>
      <c r="B64" s="68">
        <v>96.063809000000006</v>
      </c>
      <c r="C64" s="60">
        <v>7.24</v>
      </c>
      <c r="D64" s="29">
        <v>153.11828119613259</v>
      </c>
      <c r="E64" s="61">
        <v>57.054472196132579</v>
      </c>
      <c r="F64" s="69">
        <v>34.232683317679545</v>
      </c>
      <c r="G64" s="69">
        <v>22.82178887845302</v>
      </c>
    </row>
    <row r="65" spans="1:7" x14ac:dyDescent="0.3">
      <c r="A65" s="30">
        <v>2002</v>
      </c>
      <c r="B65" s="68">
        <v>97.535478999999995</v>
      </c>
      <c r="C65" s="60">
        <v>7.23</v>
      </c>
      <c r="D65" s="29">
        <v>155.67903563762101</v>
      </c>
      <c r="E65" s="61">
        <v>58.143556637621018</v>
      </c>
      <c r="F65" s="69">
        <v>34.886133982572609</v>
      </c>
      <c r="G65" s="69">
        <v>23.257422655048401</v>
      </c>
    </row>
    <row r="66" spans="1:7" x14ac:dyDescent="0.3">
      <c r="A66" s="30">
        <v>2003</v>
      </c>
      <c r="B66" s="68">
        <v>97.834874999999997</v>
      </c>
      <c r="C66" s="60">
        <v>7.06</v>
      </c>
      <c r="D66" s="29">
        <v>159.91706196883851</v>
      </c>
      <c r="E66" s="61">
        <v>62.082186968838514</v>
      </c>
      <c r="F66" s="69">
        <v>37.249312181303104</v>
      </c>
      <c r="G66" s="69">
        <v>24.832874787535417</v>
      </c>
    </row>
    <row r="67" spans="1:7" x14ac:dyDescent="0.3">
      <c r="A67" s="30">
        <v>2004</v>
      </c>
      <c r="B67" s="68">
        <v>100.002493</v>
      </c>
      <c r="C67" s="60">
        <v>6.94</v>
      </c>
      <c r="D67" s="29">
        <v>166.28656617002881</v>
      </c>
      <c r="E67" s="61">
        <v>66.284073170028805</v>
      </c>
      <c r="F67" s="69">
        <v>39.770443902017284</v>
      </c>
      <c r="G67" s="69">
        <v>26.513629268011528</v>
      </c>
    </row>
    <row r="68" spans="1:7" x14ac:dyDescent="0.3">
      <c r="A68" s="30">
        <v>2005</v>
      </c>
      <c r="B68" s="68">
        <v>100.101764</v>
      </c>
      <c r="C68" s="60">
        <v>6.72</v>
      </c>
      <c r="D68" s="29">
        <v>171.90094591666667</v>
      </c>
      <c r="E68" s="61">
        <v>71.799181916666669</v>
      </c>
      <c r="F68" s="69">
        <v>43.07950915</v>
      </c>
      <c r="G68" s="69">
        <v>28.719672766666662</v>
      </c>
    </row>
    <row r="69" spans="1:7" x14ac:dyDescent="0.3">
      <c r="A69" s="30">
        <v>2006</v>
      </c>
      <c r="B69" s="68">
        <v>99.391812000000002</v>
      </c>
      <c r="C69" s="60">
        <v>6.49</v>
      </c>
      <c r="D69" s="29">
        <v>176.73058713097072</v>
      </c>
      <c r="E69" s="61">
        <v>77.338775130970717</v>
      </c>
      <c r="F69" s="69">
        <v>46.403265078582429</v>
      </c>
      <c r="G69" s="69">
        <v>30.935510052388281</v>
      </c>
    </row>
    <row r="70" spans="1:7" x14ac:dyDescent="0.3">
      <c r="A70" s="30">
        <v>2007</v>
      </c>
      <c r="B70" s="68">
        <v>100.89374599999999</v>
      </c>
      <c r="C70" s="60">
        <v>6.46</v>
      </c>
      <c r="D70" s="29">
        <v>180.23433882972134</v>
      </c>
      <c r="E70" s="61">
        <v>79.340592829721345</v>
      </c>
      <c r="F70" s="69">
        <v>47.604355697832808</v>
      </c>
      <c r="G70" s="69">
        <v>31.736237131888544</v>
      </c>
    </row>
    <row r="71" spans="1:7" x14ac:dyDescent="0.3">
      <c r="A71" s="30">
        <v>2008</v>
      </c>
      <c r="B71" s="68">
        <v>98.754322999999999</v>
      </c>
      <c r="C71" s="60">
        <v>6.31</v>
      </c>
      <c r="D71" s="29">
        <v>180.60616282408876</v>
      </c>
      <c r="E71" s="61">
        <v>81.851839824088756</v>
      </c>
      <c r="F71" s="69">
        <v>49.111103894453251</v>
      </c>
      <c r="G71" s="69">
        <v>32.740735929635491</v>
      </c>
    </row>
    <row r="72" spans="1:7" x14ac:dyDescent="0.3">
      <c r="A72" s="30">
        <v>2009</v>
      </c>
      <c r="B72" s="68">
        <v>93.943029999999993</v>
      </c>
      <c r="C72" s="60">
        <v>6.17</v>
      </c>
      <c r="D72" s="29">
        <v>175.70544022690436</v>
      </c>
      <c r="E72" s="61">
        <v>81.762410226904365</v>
      </c>
      <c r="F72" s="69">
        <v>49.057446136142616</v>
      </c>
      <c r="G72" s="69">
        <v>32.704964090761763</v>
      </c>
    </row>
    <row r="73" spans="1:7" x14ac:dyDescent="0.3">
      <c r="A73" s="30">
        <v>2010</v>
      </c>
      <c r="B73" s="68">
        <v>97.514230999999995</v>
      </c>
      <c r="C73" s="60">
        <v>6.23</v>
      </c>
      <c r="D73" s="29">
        <v>180.628286635634</v>
      </c>
      <c r="E73" s="61">
        <v>83.114055635634003</v>
      </c>
      <c r="F73" s="69">
        <v>49.868433381380399</v>
      </c>
      <c r="G73" s="69">
        <v>33.245622254253618</v>
      </c>
    </row>
    <row r="74" spans="1:7" x14ac:dyDescent="0.3">
      <c r="A74" s="30">
        <v>2011</v>
      </c>
      <c r="B74" s="68">
        <v>96.872144000000006</v>
      </c>
      <c r="C74" s="60">
        <v>6.1</v>
      </c>
      <c r="D74" s="29">
        <v>183.2630396327869</v>
      </c>
      <c r="E74" s="61">
        <v>86.390895632786894</v>
      </c>
      <c r="F74" s="69">
        <v>51.834537379672135</v>
      </c>
      <c r="G74" s="69">
        <v>34.556358253114752</v>
      </c>
    </row>
    <row r="75" spans="1:7" x14ac:dyDescent="0.3">
      <c r="A75" s="30">
        <v>2012</v>
      </c>
      <c r="B75" s="68">
        <v>94.386511999999996</v>
      </c>
      <c r="C75" s="60">
        <v>5.81</v>
      </c>
      <c r="D75" s="29">
        <v>187.47338183821</v>
      </c>
      <c r="E75" s="61">
        <v>93.086869838210006</v>
      </c>
      <c r="F75" s="69">
        <v>55.852121902926001</v>
      </c>
      <c r="G75" s="69">
        <v>37.23474793528402</v>
      </c>
    </row>
    <row r="76" spans="1:7" x14ac:dyDescent="0.3">
      <c r="A76" s="30">
        <v>2013</v>
      </c>
      <c r="B76" s="68">
        <v>97.129957000000005</v>
      </c>
      <c r="C76" s="60">
        <v>5.87</v>
      </c>
      <c r="D76" s="29">
        <v>190.95054578875639</v>
      </c>
      <c r="E76" s="61">
        <v>93.820588788756382</v>
      </c>
      <c r="F76" s="69">
        <v>56.292353273253831</v>
      </c>
      <c r="G76" s="69">
        <v>37.528235515502558</v>
      </c>
    </row>
    <row r="77" spans="1:7" x14ac:dyDescent="0.3">
      <c r="A77" s="30">
        <v>2014</v>
      </c>
      <c r="B77" s="68">
        <v>98.297400999999994</v>
      </c>
      <c r="C77" s="60">
        <v>5.81</v>
      </c>
      <c r="D77" s="29">
        <v>195.24130938726333</v>
      </c>
      <c r="E77" s="61">
        <v>96.943908387263335</v>
      </c>
      <c r="F77" s="69">
        <v>58.166345032357995</v>
      </c>
      <c r="G77" s="69">
        <v>38.77756335490534</v>
      </c>
    </row>
    <row r="78" spans="1:7" x14ac:dyDescent="0.3">
      <c r="A78" s="30">
        <v>2015</v>
      </c>
      <c r="B78" s="68">
        <v>97.406617999999995</v>
      </c>
      <c r="C78" s="60">
        <v>5.6</v>
      </c>
      <c r="D78" s="29">
        <v>200.72720923571427</v>
      </c>
      <c r="E78" s="61">
        <v>103.32059123571428</v>
      </c>
      <c r="F78" s="69">
        <v>61.992354741428564</v>
      </c>
      <c r="G78" s="69">
        <v>41.328236494285704</v>
      </c>
    </row>
    <row r="79" spans="1:7" x14ac:dyDescent="0.3">
      <c r="A79" s="30">
        <v>2016</v>
      </c>
      <c r="B79" s="68">
        <v>97.383602999999994</v>
      </c>
      <c r="C79" s="60">
        <v>5.51</v>
      </c>
      <c r="D79" s="29">
        <v>203.95767307078037</v>
      </c>
      <c r="E79" s="61">
        <v>106.57407007078038</v>
      </c>
      <c r="F79" s="69">
        <v>63.944442042468225</v>
      </c>
      <c r="G79" s="69">
        <v>42.629628028312169</v>
      </c>
    </row>
    <row r="80" spans="1:7" x14ac:dyDescent="0.3">
      <c r="A80" s="30">
        <v>2017</v>
      </c>
      <c r="B80" s="68">
        <v>97.659854999999993</v>
      </c>
      <c r="C80" s="60">
        <v>5.4</v>
      </c>
      <c r="D80" s="29">
        <v>208.70272716666665</v>
      </c>
      <c r="E80" s="61">
        <v>111.04287216666665</v>
      </c>
      <c r="F80" s="69">
        <v>66.62572329999999</v>
      </c>
      <c r="G80" s="69">
        <v>44.417148866666651</v>
      </c>
    </row>
    <row r="81" spans="1:7" x14ac:dyDescent="0.3">
      <c r="A81" s="30">
        <v>2018</v>
      </c>
      <c r="B81" s="68">
        <v>101.234876</v>
      </c>
      <c r="C81" s="60">
        <v>5.44</v>
      </c>
      <c r="D81" s="29">
        <v>214.75192445588232</v>
      </c>
      <c r="E81" s="61">
        <v>113.51704845588232</v>
      </c>
      <c r="F81" s="69">
        <v>68.110229073529382</v>
      </c>
      <c r="G81" s="69">
        <v>45.406819382352921</v>
      </c>
    </row>
    <row r="82" spans="1:7" x14ac:dyDescent="0.3">
      <c r="A82" s="30">
        <v>2019</v>
      </c>
      <c r="B82" s="68">
        <v>100.470646</v>
      </c>
      <c r="C82" s="60">
        <v>5.28</v>
      </c>
      <c r="D82" s="29">
        <v>219.58925281060601</v>
      </c>
      <c r="E82" s="61">
        <v>119.11860681060601</v>
      </c>
      <c r="F82" s="69">
        <v>71.471164086363601</v>
      </c>
      <c r="G82" s="69">
        <v>47.64744272424241</v>
      </c>
    </row>
    <row r="83" spans="1:7" x14ac:dyDescent="0.3">
      <c r="A83" s="30">
        <v>2020</v>
      </c>
      <c r="B83" s="68">
        <v>92.974236000000005</v>
      </c>
      <c r="C83" s="60">
        <v>5.0599999999999996</v>
      </c>
      <c r="D83" s="29">
        <v>212.04005601581031</v>
      </c>
      <c r="E83" s="61">
        <v>119.0658200158103</v>
      </c>
      <c r="F83" s="69">
        <v>71.439492009486173</v>
      </c>
      <c r="G83" s="69">
        <v>47.626328006324115</v>
      </c>
    </row>
    <row r="84" spans="1:7" ht="15" thickBot="1" x14ac:dyDescent="0.35">
      <c r="A84" s="30">
        <v>2021</v>
      </c>
      <c r="B84" s="72">
        <v>97.331096000000002</v>
      </c>
      <c r="C84" s="60">
        <v>5.01</v>
      </c>
      <c r="D84" s="29">
        <v>224.19178599600798</v>
      </c>
      <c r="E84" s="61">
        <v>126.86068999600798</v>
      </c>
      <c r="F84" s="73">
        <v>76.116413997604781</v>
      </c>
      <c r="G84" s="73">
        <v>50.744275998403197</v>
      </c>
    </row>
    <row r="85" spans="1:7" x14ac:dyDescent="0.3">
      <c r="D85" s="74"/>
      <c r="F85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C92B-56F3-4B22-8364-90CEADB4EEDE}">
  <sheetPr>
    <tabColor rgb="FFFFCCCC"/>
  </sheetPr>
  <dimension ref="A1:F83"/>
  <sheetViews>
    <sheetView workbookViewId="0"/>
  </sheetViews>
  <sheetFormatPr defaultRowHeight="14.4" x14ac:dyDescent="0.3"/>
  <cols>
    <col min="1" max="5" width="23.5546875" style="30" customWidth="1"/>
  </cols>
  <sheetData>
    <row r="1" spans="1:5" x14ac:dyDescent="0.3">
      <c r="A1" s="173" t="s">
        <v>90</v>
      </c>
    </row>
    <row r="2" spans="1:5" x14ac:dyDescent="0.3">
      <c r="A2" s="6" t="s">
        <v>1</v>
      </c>
      <c r="B2" t="s">
        <v>76</v>
      </c>
    </row>
    <row r="3" spans="1:5" x14ac:dyDescent="0.3">
      <c r="A3" s="6" t="s">
        <v>4</v>
      </c>
      <c r="B3" s="8" t="s">
        <v>5</v>
      </c>
    </row>
    <row r="4" spans="1:5" x14ac:dyDescent="0.3">
      <c r="A4" s="6" t="s">
        <v>6</v>
      </c>
      <c r="B4" t="s">
        <v>7</v>
      </c>
    </row>
    <row r="5" spans="1:5" x14ac:dyDescent="0.3">
      <c r="A5" s="52"/>
    </row>
    <row r="6" spans="1:5" x14ac:dyDescent="0.3">
      <c r="A6" s="54" t="s">
        <v>8</v>
      </c>
      <c r="B6" s="56"/>
      <c r="C6" s="56"/>
      <c r="D6" s="56"/>
      <c r="E6" s="56"/>
    </row>
    <row r="8" spans="1:5" ht="15.6" x14ac:dyDescent="0.35">
      <c r="A8" s="30" t="s">
        <v>29</v>
      </c>
    </row>
    <row r="9" spans="1:5" ht="28.8" x14ac:dyDescent="0.3">
      <c r="A9" s="21" t="s">
        <v>9</v>
      </c>
      <c r="B9" s="21" t="s">
        <v>30</v>
      </c>
      <c r="C9" s="155" t="s">
        <v>31</v>
      </c>
      <c r="D9" s="21" t="s">
        <v>32</v>
      </c>
      <c r="E9" s="76" t="s">
        <v>33</v>
      </c>
    </row>
    <row r="10" spans="1:5" x14ac:dyDescent="0.3">
      <c r="A10" s="79"/>
      <c r="B10" s="21" t="s">
        <v>34</v>
      </c>
      <c r="C10" s="155" t="s">
        <v>34</v>
      </c>
      <c r="D10" s="21" t="s">
        <v>34</v>
      </c>
      <c r="E10" s="21" t="s">
        <v>34</v>
      </c>
    </row>
    <row r="11" spans="1:5" x14ac:dyDescent="0.3">
      <c r="A11" s="80">
        <v>1949</v>
      </c>
      <c r="B11" s="81">
        <v>2206.6909999999998</v>
      </c>
      <c r="C11"/>
      <c r="D11"/>
      <c r="E11"/>
    </row>
    <row r="12" spans="1:5" x14ac:dyDescent="0.3">
      <c r="A12" s="80">
        <v>1950</v>
      </c>
      <c r="B12" s="81">
        <v>2382.0459999999998</v>
      </c>
      <c r="C12"/>
      <c r="D12"/>
      <c r="E12"/>
    </row>
    <row r="13" spans="1:5" x14ac:dyDescent="0.3">
      <c r="A13" s="80">
        <v>1951</v>
      </c>
      <c r="B13" s="81">
        <v>2526.6869999999999</v>
      </c>
      <c r="C13" s="83" t="s">
        <v>35</v>
      </c>
      <c r="D13" s="84"/>
      <c r="E13" s="45"/>
    </row>
    <row r="14" spans="1:5" x14ac:dyDescent="0.3">
      <c r="A14" s="80">
        <v>1952</v>
      </c>
      <c r="B14" s="81">
        <v>2473.3739999999998</v>
      </c>
      <c r="C14" s="83" t="s">
        <v>35</v>
      </c>
      <c r="D14" s="84"/>
      <c r="E14" s="45"/>
    </row>
    <row r="15" spans="1:5" x14ac:dyDescent="0.3">
      <c r="A15" s="80">
        <v>1953</v>
      </c>
      <c r="B15" s="81">
        <v>2536.893</v>
      </c>
      <c r="C15" s="83" t="s">
        <v>35</v>
      </c>
      <c r="D15" s="84"/>
      <c r="E15" s="45"/>
    </row>
    <row r="16" spans="1:5" x14ac:dyDescent="0.3">
      <c r="A16" s="80">
        <v>1954</v>
      </c>
      <c r="B16" s="81">
        <v>2422.2530000000002</v>
      </c>
      <c r="C16" s="83" t="s">
        <v>35</v>
      </c>
      <c r="D16" s="84"/>
      <c r="E16" s="45"/>
    </row>
    <row r="17" spans="1:5" x14ac:dyDescent="0.3">
      <c r="A17" s="80">
        <v>1955</v>
      </c>
      <c r="B17" s="81">
        <v>2684.7860000000001</v>
      </c>
      <c r="C17" s="83" t="s">
        <v>35</v>
      </c>
      <c r="D17" s="84"/>
      <c r="E17" s="45"/>
    </row>
    <row r="18" spans="1:5" x14ac:dyDescent="0.3">
      <c r="A18" s="80">
        <v>1956</v>
      </c>
      <c r="B18" s="81">
        <v>2777.0430000000001</v>
      </c>
      <c r="C18" s="83" t="s">
        <v>35</v>
      </c>
      <c r="D18" s="84"/>
      <c r="E18" s="45"/>
    </row>
    <row r="19" spans="1:5" x14ac:dyDescent="0.3">
      <c r="A19" s="80">
        <v>1957</v>
      </c>
      <c r="B19" s="81">
        <v>2756.5619999999999</v>
      </c>
      <c r="C19" s="83" t="s">
        <v>35</v>
      </c>
      <c r="D19" s="84"/>
      <c r="E19" s="45"/>
    </row>
    <row r="20" spans="1:5" x14ac:dyDescent="0.3">
      <c r="A20" s="80">
        <v>1958</v>
      </c>
      <c r="B20" s="81">
        <v>2703.1889999999999</v>
      </c>
      <c r="C20" s="83" t="s">
        <v>35</v>
      </c>
      <c r="D20" s="84"/>
      <c r="E20" s="45"/>
    </row>
    <row r="21" spans="1:5" x14ac:dyDescent="0.3">
      <c r="A21" s="80">
        <v>1959</v>
      </c>
      <c r="B21" s="81">
        <v>2807.1709999999998</v>
      </c>
      <c r="C21" s="83" t="s">
        <v>35</v>
      </c>
      <c r="D21" s="84"/>
      <c r="E21" s="45"/>
    </row>
    <row r="22" spans="1:5" x14ac:dyDescent="0.3">
      <c r="A22" s="80">
        <v>1960</v>
      </c>
      <c r="B22" s="81">
        <v>2914.009</v>
      </c>
      <c r="C22" s="83" t="s">
        <v>35</v>
      </c>
      <c r="D22" s="84"/>
      <c r="E22" s="45"/>
    </row>
    <row r="23" spans="1:5" x14ac:dyDescent="0.3">
      <c r="A23" s="80">
        <v>1961</v>
      </c>
      <c r="B23" s="81">
        <v>2942.7910000000002</v>
      </c>
      <c r="C23" s="83" t="s">
        <v>35</v>
      </c>
      <c r="D23" s="84"/>
      <c r="E23" s="45"/>
    </row>
    <row r="24" spans="1:5" x14ac:dyDescent="0.3">
      <c r="A24" s="80">
        <v>1962</v>
      </c>
      <c r="B24" s="81">
        <v>3064.9229999999998</v>
      </c>
      <c r="C24" s="83" t="s">
        <v>35</v>
      </c>
      <c r="D24" s="84"/>
      <c r="E24" s="45"/>
    </row>
    <row r="25" spans="1:5" x14ac:dyDescent="0.3">
      <c r="A25" s="80">
        <v>1963</v>
      </c>
      <c r="B25" s="81">
        <v>3184.5169999999998</v>
      </c>
      <c r="C25" s="83" t="s">
        <v>35</v>
      </c>
      <c r="D25" s="84"/>
      <c r="E25" s="45"/>
    </row>
    <row r="26" spans="1:5" x14ac:dyDescent="0.3">
      <c r="A26" s="80">
        <v>1964</v>
      </c>
      <c r="B26" s="81">
        <v>3316.7530000000002</v>
      </c>
      <c r="C26" s="83" t="s">
        <v>35</v>
      </c>
      <c r="D26" s="84"/>
      <c r="E26" s="45"/>
    </row>
    <row r="27" spans="1:5" x14ac:dyDescent="0.3">
      <c r="A27" s="80">
        <v>1965</v>
      </c>
      <c r="B27" s="81">
        <v>3461.741</v>
      </c>
      <c r="C27" s="83" t="s">
        <v>35</v>
      </c>
      <c r="D27" s="84"/>
      <c r="E27" s="45"/>
    </row>
    <row r="28" spans="1:5" x14ac:dyDescent="0.3">
      <c r="A28" s="80">
        <v>1966</v>
      </c>
      <c r="B28" s="81">
        <v>3654.1790000000001</v>
      </c>
      <c r="C28" s="83" t="s">
        <v>35</v>
      </c>
      <c r="D28" s="84"/>
      <c r="E28" s="45"/>
    </row>
    <row r="29" spans="1:5" x14ac:dyDescent="0.3">
      <c r="A29" s="80">
        <v>1967</v>
      </c>
      <c r="B29" s="81">
        <v>3749.3820000000001</v>
      </c>
      <c r="C29" s="83" t="s">
        <v>35</v>
      </c>
      <c r="D29" s="84"/>
      <c r="E29" s="45"/>
    </row>
    <row r="30" spans="1:5" x14ac:dyDescent="0.3">
      <c r="A30" s="80">
        <v>1968</v>
      </c>
      <c r="B30" s="81">
        <v>3964.5230000000001</v>
      </c>
      <c r="C30" s="83" t="s">
        <v>35</v>
      </c>
      <c r="D30" s="84"/>
      <c r="E30" s="45"/>
    </row>
    <row r="31" spans="1:5" x14ac:dyDescent="0.3">
      <c r="A31" s="80">
        <v>1969</v>
      </c>
      <c r="B31" s="81">
        <v>4134.6869999999999</v>
      </c>
      <c r="C31" s="83" t="s">
        <v>35</v>
      </c>
      <c r="D31" s="84"/>
      <c r="E31" s="45"/>
    </row>
    <row r="32" spans="1:5" x14ac:dyDescent="0.3">
      <c r="A32" s="80">
        <v>1970</v>
      </c>
      <c r="B32" s="81">
        <v>4261.308</v>
      </c>
      <c r="C32" s="83" t="s">
        <v>35</v>
      </c>
      <c r="D32" s="84"/>
      <c r="E32" s="45"/>
    </row>
    <row r="33" spans="1:6" x14ac:dyDescent="0.3">
      <c r="A33" s="80">
        <v>1971</v>
      </c>
      <c r="B33" s="81">
        <v>4311.9269999999997</v>
      </c>
      <c r="C33" s="83" t="s">
        <v>35</v>
      </c>
      <c r="D33" s="84"/>
      <c r="E33" s="45"/>
    </row>
    <row r="34" spans="1:6" x14ac:dyDescent="0.3">
      <c r="A34" s="80">
        <v>1972</v>
      </c>
      <c r="B34" s="81">
        <v>4532.0079999999998</v>
      </c>
      <c r="C34" s="83" t="s">
        <v>35</v>
      </c>
      <c r="D34" s="84"/>
      <c r="E34" s="45"/>
    </row>
    <row r="35" spans="1:6" x14ac:dyDescent="0.3">
      <c r="A35" s="80">
        <v>1973</v>
      </c>
      <c r="B35" s="81">
        <v>4720.8630000000003</v>
      </c>
      <c r="C35" s="83" t="s">
        <v>35</v>
      </c>
      <c r="D35" s="84"/>
      <c r="E35" s="45"/>
    </row>
    <row r="36" spans="1:6" x14ac:dyDescent="0.3">
      <c r="A36" s="80">
        <v>1974</v>
      </c>
      <c r="B36" s="81">
        <v>4560.9639999999999</v>
      </c>
      <c r="C36" s="83" t="s">
        <v>35</v>
      </c>
      <c r="D36" s="84"/>
      <c r="E36" s="45"/>
    </row>
    <row r="37" spans="1:6" x14ac:dyDescent="0.3">
      <c r="A37" s="80">
        <v>1975</v>
      </c>
      <c r="B37" s="81">
        <v>4427.8879999999999</v>
      </c>
      <c r="C37" s="83" t="s">
        <v>35</v>
      </c>
      <c r="D37" s="84"/>
      <c r="E37" s="45"/>
    </row>
    <row r="38" spans="1:6" x14ac:dyDescent="0.3">
      <c r="A38" s="80">
        <v>1976</v>
      </c>
      <c r="B38" s="81">
        <v>4694.5569999999998</v>
      </c>
      <c r="C38" s="83" t="s">
        <v>35</v>
      </c>
      <c r="D38" s="84"/>
      <c r="E38" s="45"/>
    </row>
    <row r="39" spans="1:6" x14ac:dyDescent="0.3">
      <c r="A39" s="80">
        <v>1977</v>
      </c>
      <c r="B39" s="81">
        <v>4835.09</v>
      </c>
      <c r="C39" s="83" t="s">
        <v>35</v>
      </c>
      <c r="D39" s="84"/>
      <c r="E39" s="45"/>
    </row>
    <row r="40" spans="1:6" x14ac:dyDescent="0.3">
      <c r="A40" s="80">
        <v>1978</v>
      </c>
      <c r="B40" s="81">
        <v>4884.0529999999999</v>
      </c>
      <c r="C40" s="83" t="s">
        <v>35</v>
      </c>
      <c r="D40" s="84"/>
      <c r="E40" s="45"/>
    </row>
    <row r="41" spans="1:6" ht="15" thickBot="1" x14ac:dyDescent="0.35">
      <c r="A41" s="80">
        <v>1979</v>
      </c>
      <c r="B41" s="81">
        <v>4949.8360000000002</v>
      </c>
      <c r="C41" s="83" t="s">
        <v>35</v>
      </c>
      <c r="D41" s="84"/>
      <c r="E41" s="45"/>
    </row>
    <row r="42" spans="1:6" x14ac:dyDescent="0.3">
      <c r="A42" s="80">
        <v>1980</v>
      </c>
      <c r="B42" s="85">
        <v>4756.2700000000004</v>
      </c>
      <c r="C42" s="83" t="s">
        <v>35</v>
      </c>
      <c r="D42" s="85"/>
      <c r="E42" s="86"/>
    </row>
    <row r="43" spans="1:6" x14ac:dyDescent="0.3">
      <c r="A43" s="80">
        <v>1981</v>
      </c>
      <c r="B43" s="87">
        <v>4636.6310000000003</v>
      </c>
      <c r="C43" s="83">
        <v>4877.5498395624427</v>
      </c>
      <c r="D43" s="87">
        <v>144.55130373746542</v>
      </c>
      <c r="E43" s="88">
        <v>96.367535824976954</v>
      </c>
      <c r="F43" s="89"/>
    </row>
    <row r="44" spans="1:6" x14ac:dyDescent="0.3">
      <c r="A44" s="80">
        <v>1982</v>
      </c>
      <c r="B44" s="87">
        <v>4404.4350000000004</v>
      </c>
      <c r="C44" s="83">
        <v>4736.9226374650507</v>
      </c>
      <c r="D44" s="87">
        <v>199.49258247903018</v>
      </c>
      <c r="E44" s="88">
        <v>132.99505498602011</v>
      </c>
      <c r="F44" s="89"/>
    </row>
    <row r="45" spans="1:6" x14ac:dyDescent="0.3">
      <c r="A45" s="80">
        <v>1983</v>
      </c>
      <c r="B45" s="87">
        <v>4383.942</v>
      </c>
      <c r="C45" s="83">
        <v>4940.4971367187491</v>
      </c>
      <c r="D45" s="87">
        <v>333.9330820312494</v>
      </c>
      <c r="E45" s="88">
        <v>222.6220546874996</v>
      </c>
      <c r="F45" s="89"/>
    </row>
    <row r="46" spans="1:6" x14ac:dyDescent="0.3">
      <c r="A46" s="80">
        <v>1984</v>
      </c>
      <c r="B46" s="87">
        <v>4612.8559999999998</v>
      </c>
      <c r="C46" s="83">
        <v>5307.3138823529416</v>
      </c>
      <c r="D46" s="87">
        <v>416.6747294117651</v>
      </c>
      <c r="E46" s="88">
        <v>277.78315294117675</v>
      </c>
      <c r="F46" s="89"/>
    </row>
    <row r="47" spans="1:6" x14ac:dyDescent="0.3">
      <c r="A47" s="80">
        <v>1985</v>
      </c>
      <c r="B47" s="87">
        <v>4605.3549999999996</v>
      </c>
      <c r="C47" s="83">
        <v>5541.7931908237742</v>
      </c>
      <c r="D47" s="87">
        <v>561.86291449426483</v>
      </c>
      <c r="E47" s="88">
        <v>374.57527632950985</v>
      </c>
      <c r="F47" s="89"/>
    </row>
    <row r="48" spans="1:6" x14ac:dyDescent="0.3">
      <c r="A48" s="80">
        <v>1986</v>
      </c>
      <c r="B48" s="87">
        <v>4615.6620000000003</v>
      </c>
      <c r="C48" s="83">
        <v>5721.2394715359833</v>
      </c>
      <c r="D48" s="87">
        <v>663.34648292158977</v>
      </c>
      <c r="E48" s="88">
        <v>442.2309886143932</v>
      </c>
      <c r="F48" s="89"/>
    </row>
    <row r="49" spans="1:6" x14ac:dyDescent="0.3">
      <c r="A49" s="80">
        <v>1987</v>
      </c>
      <c r="B49" s="87">
        <v>4775.5510000000004</v>
      </c>
      <c r="C49" s="83">
        <v>5938.5623426724142</v>
      </c>
      <c r="D49" s="87">
        <v>697.8068056034482</v>
      </c>
      <c r="E49" s="88">
        <v>465.20453706896546</v>
      </c>
      <c r="F49" s="89"/>
    </row>
    <row r="50" spans="1:6" x14ac:dyDescent="0.3">
      <c r="A50" s="80">
        <v>1988</v>
      </c>
      <c r="B50" s="87">
        <v>4998.2120000000004</v>
      </c>
      <c r="C50" s="83">
        <v>6188.773227467811</v>
      </c>
      <c r="D50" s="87">
        <v>714.33673648068634</v>
      </c>
      <c r="E50" s="88">
        <v>476.22449098712423</v>
      </c>
      <c r="F50" s="89"/>
    </row>
    <row r="51" spans="1:6" x14ac:dyDescent="0.3">
      <c r="A51" s="80">
        <v>1989</v>
      </c>
      <c r="B51" s="87">
        <v>5084.5590000000002</v>
      </c>
      <c r="C51" s="83">
        <v>6370.8806579804541</v>
      </c>
      <c r="D51" s="87">
        <v>771.79299478827227</v>
      </c>
      <c r="E51" s="88">
        <v>514.52866319218151</v>
      </c>
      <c r="F51" s="89"/>
    </row>
    <row r="52" spans="1:6" x14ac:dyDescent="0.3">
      <c r="A52" s="80">
        <v>1990</v>
      </c>
      <c r="B52" s="87">
        <v>5037.8959999999997</v>
      </c>
      <c r="C52" s="83">
        <v>6452.5327236403991</v>
      </c>
      <c r="D52" s="87">
        <v>848.78203418423959</v>
      </c>
      <c r="E52" s="88">
        <v>565.8546894561598</v>
      </c>
      <c r="F52" s="89"/>
    </row>
    <row r="53" spans="1:6" x14ac:dyDescent="0.3">
      <c r="A53" s="80">
        <v>1991</v>
      </c>
      <c r="B53" s="87">
        <v>4992.6850000000004</v>
      </c>
      <c r="C53" s="83">
        <v>6394.6265149833516</v>
      </c>
      <c r="D53" s="87">
        <v>841.16490899001076</v>
      </c>
      <c r="E53" s="88">
        <v>560.77660599334047</v>
      </c>
      <c r="F53" s="89"/>
    </row>
    <row r="54" spans="1:6" x14ac:dyDescent="0.3">
      <c r="A54" s="80">
        <v>1992</v>
      </c>
      <c r="B54" s="87">
        <v>5093.8789999999999</v>
      </c>
      <c r="C54" s="83">
        <v>6642.1879841807913</v>
      </c>
      <c r="D54" s="87">
        <v>928.98539050847478</v>
      </c>
      <c r="E54" s="88">
        <v>619.32359367231652</v>
      </c>
      <c r="F54" s="89"/>
    </row>
    <row r="55" spans="1:6" x14ac:dyDescent="0.3">
      <c r="A55" s="80">
        <v>1993</v>
      </c>
      <c r="B55" s="87">
        <v>5185.5200000000004</v>
      </c>
      <c r="C55" s="83">
        <v>6831.1530593607295</v>
      </c>
      <c r="D55" s="87">
        <v>987.37983561643739</v>
      </c>
      <c r="E55" s="88">
        <v>658.25322374429163</v>
      </c>
      <c r="F55" s="89"/>
    </row>
    <row r="56" spans="1:6" x14ac:dyDescent="0.3">
      <c r="A56" s="80">
        <v>1994</v>
      </c>
      <c r="B56" s="87">
        <v>5262.6629999999996</v>
      </c>
      <c r="C56" s="83">
        <v>7069.9803282887078</v>
      </c>
      <c r="D56" s="87">
        <v>1084.3903969732248</v>
      </c>
      <c r="E56" s="88">
        <v>722.92693131548322</v>
      </c>
      <c r="F56" s="89"/>
    </row>
    <row r="57" spans="1:6" x14ac:dyDescent="0.3">
      <c r="A57" s="80">
        <v>1995</v>
      </c>
      <c r="B57" s="87">
        <v>5324.3109999999997</v>
      </c>
      <c r="C57" s="83">
        <v>7186.2630339181278</v>
      </c>
      <c r="D57" s="87">
        <v>1117.1712203508769</v>
      </c>
      <c r="E57" s="88">
        <v>744.78081356725124</v>
      </c>
      <c r="F57" s="89"/>
    </row>
    <row r="58" spans="1:6" x14ac:dyDescent="0.3">
      <c r="A58" s="80">
        <v>1996</v>
      </c>
      <c r="B58" s="87">
        <v>5518.03</v>
      </c>
      <c r="C58" s="83">
        <v>7482.7339835487646</v>
      </c>
      <c r="D58" s="87">
        <v>1178.8223901292588</v>
      </c>
      <c r="E58" s="88">
        <v>785.88159341950586</v>
      </c>
      <c r="F58" s="89"/>
    </row>
    <row r="59" spans="1:6" x14ac:dyDescent="0.3">
      <c r="A59" s="80">
        <v>1997</v>
      </c>
      <c r="B59" s="87">
        <v>5589.3220000000001</v>
      </c>
      <c r="C59" s="83">
        <v>7865.9482780487797</v>
      </c>
      <c r="D59" s="87">
        <v>1365.9757668292677</v>
      </c>
      <c r="E59" s="88">
        <v>910.65051121951183</v>
      </c>
      <c r="F59" s="89"/>
    </row>
    <row r="60" spans="1:6" x14ac:dyDescent="0.3">
      <c r="A60" s="80">
        <v>1998</v>
      </c>
      <c r="B60" s="87">
        <v>5636.7330000000002</v>
      </c>
      <c r="C60" s="83">
        <v>8254.8094949238584</v>
      </c>
      <c r="D60" s="87">
        <v>1570.8458969543149</v>
      </c>
      <c r="E60" s="88">
        <v>1047.2305979695434</v>
      </c>
      <c r="F60" s="89"/>
    </row>
    <row r="61" spans="1:6" x14ac:dyDescent="0.3">
      <c r="A61" s="80">
        <v>1999</v>
      </c>
      <c r="B61" s="87">
        <v>5700.2529999999997</v>
      </c>
      <c r="C61" s="83">
        <v>8598.8130222222208</v>
      </c>
      <c r="D61" s="87">
        <v>1739.1360133333326</v>
      </c>
      <c r="E61" s="88">
        <v>1159.4240088888882</v>
      </c>
      <c r="F61" s="89"/>
    </row>
    <row r="62" spans="1:6" x14ac:dyDescent="0.3">
      <c r="A62" s="80">
        <v>2000</v>
      </c>
      <c r="B62" s="87">
        <v>5888.5919999999996</v>
      </c>
      <c r="C62" s="83">
        <v>9048.5155366178424</v>
      </c>
      <c r="D62" s="87">
        <v>1895.9541219707055</v>
      </c>
      <c r="E62" s="88">
        <v>1263.969414647137</v>
      </c>
      <c r="F62" s="89"/>
    </row>
    <row r="63" spans="1:6" x14ac:dyDescent="0.3">
      <c r="A63" s="80">
        <v>2001</v>
      </c>
      <c r="B63" s="87">
        <v>5777.7879999999996</v>
      </c>
      <c r="C63" s="83">
        <v>9209.347171270716</v>
      </c>
      <c r="D63" s="87">
        <v>2058.9355027624297</v>
      </c>
      <c r="E63" s="88">
        <v>1372.6236685082865</v>
      </c>
      <c r="F63" s="89"/>
    </row>
    <row r="64" spans="1:6" x14ac:dyDescent="0.3">
      <c r="A64" s="80">
        <v>2002</v>
      </c>
      <c r="B64" s="87">
        <v>5820.0249999999996</v>
      </c>
      <c r="C64" s="83">
        <v>9289.500484094051</v>
      </c>
      <c r="D64" s="87">
        <v>2081.6852904564307</v>
      </c>
      <c r="E64" s="88">
        <v>1387.7901936376206</v>
      </c>
      <c r="F64" s="89"/>
    </row>
    <row r="65" spans="1:6" x14ac:dyDescent="0.3">
      <c r="A65" s="80">
        <v>2003</v>
      </c>
      <c r="B65" s="87">
        <v>5886.4170000000004</v>
      </c>
      <c r="C65" s="83">
        <v>9621.7071076487246</v>
      </c>
      <c r="D65" s="87">
        <v>2241.1740645892346</v>
      </c>
      <c r="E65" s="88">
        <v>1494.1160430594898</v>
      </c>
      <c r="F65" s="89"/>
    </row>
    <row r="66" spans="1:6" x14ac:dyDescent="0.3">
      <c r="A66" s="80">
        <v>2004</v>
      </c>
      <c r="B66" s="87">
        <v>5993.7190000000001</v>
      </c>
      <c r="C66" s="83">
        <v>9966.501046109508</v>
      </c>
      <c r="D66" s="87">
        <v>2383.6692276657045</v>
      </c>
      <c r="E66" s="88">
        <v>1589.112818443803</v>
      </c>
      <c r="F66" s="89"/>
    </row>
    <row r="67" spans="1:6" x14ac:dyDescent="0.3">
      <c r="A67" s="80">
        <v>2005</v>
      </c>
      <c r="B67" s="87">
        <v>6006.9939999999997</v>
      </c>
      <c r="C67" s="83">
        <v>10315.581958333332</v>
      </c>
      <c r="D67" s="87">
        <v>2585.1527749999996</v>
      </c>
      <c r="E67" s="88">
        <v>1723.4351833333328</v>
      </c>
      <c r="F67" s="89"/>
    </row>
    <row r="68" spans="1:6" x14ac:dyDescent="0.3">
      <c r="A68" s="80">
        <v>2006</v>
      </c>
      <c r="B68" s="87">
        <v>5929.3289999999997</v>
      </c>
      <c r="C68" s="83">
        <v>10543.059577812017</v>
      </c>
      <c r="D68" s="87">
        <v>2768.2383466872102</v>
      </c>
      <c r="E68" s="88">
        <v>1845.4922311248069</v>
      </c>
      <c r="F68" s="89"/>
    </row>
    <row r="69" spans="1:6" x14ac:dyDescent="0.3">
      <c r="A69" s="80">
        <v>2007</v>
      </c>
      <c r="B69" s="87">
        <v>6015.5379999999996</v>
      </c>
      <c r="C69" s="83">
        <v>10746.022990712072</v>
      </c>
      <c r="D69" s="87">
        <v>2838.2909944272433</v>
      </c>
      <c r="E69" s="88">
        <v>1892.1939962848289</v>
      </c>
      <c r="F69" s="89"/>
    </row>
    <row r="70" spans="1:6" x14ac:dyDescent="0.3">
      <c r="A70" s="80">
        <v>2008</v>
      </c>
      <c r="B70" s="87">
        <v>5823.1270000000004</v>
      </c>
      <c r="C70" s="83">
        <v>10649.585670364502</v>
      </c>
      <c r="D70" s="87">
        <v>2895.8752022187009</v>
      </c>
      <c r="E70" s="88">
        <v>1930.5834681458005</v>
      </c>
      <c r="F70" s="89"/>
    </row>
    <row r="71" spans="1:6" x14ac:dyDescent="0.3">
      <c r="A71" s="80">
        <v>2009</v>
      </c>
      <c r="B71" s="87">
        <v>5403.665</v>
      </c>
      <c r="C71" s="83">
        <v>10106.692722852511</v>
      </c>
      <c r="D71" s="87">
        <v>2821.8166337115067</v>
      </c>
      <c r="E71" s="88">
        <v>1881.2110891410045</v>
      </c>
      <c r="F71" s="89"/>
    </row>
    <row r="72" spans="1:6" x14ac:dyDescent="0.3">
      <c r="A72" s="80">
        <v>2010</v>
      </c>
      <c r="B72" s="87">
        <v>5593.56</v>
      </c>
      <c r="C72" s="83">
        <v>10361.104719101122</v>
      </c>
      <c r="D72" s="87">
        <v>2860.5268314606728</v>
      </c>
      <c r="E72" s="88">
        <v>1907.0178876404486</v>
      </c>
      <c r="F72" s="89"/>
    </row>
    <row r="73" spans="1:6" x14ac:dyDescent="0.3">
      <c r="A73" s="80">
        <v>2011</v>
      </c>
      <c r="B73" s="87">
        <v>5454.5990000000002</v>
      </c>
      <c r="C73" s="83">
        <v>10319.028272131149</v>
      </c>
      <c r="D73" s="87">
        <v>2918.6575632786889</v>
      </c>
      <c r="E73" s="88">
        <v>1945.7717088524591</v>
      </c>
      <c r="F73" s="89"/>
    </row>
    <row r="74" spans="1:6" x14ac:dyDescent="0.3">
      <c r="A74" s="80">
        <v>2012</v>
      </c>
      <c r="B74" s="87">
        <v>5236.2190000000001</v>
      </c>
      <c r="C74" s="83">
        <v>10400.338598967299</v>
      </c>
      <c r="D74" s="87">
        <v>3098.4717593803794</v>
      </c>
      <c r="E74" s="88">
        <v>2065.6478395869194</v>
      </c>
      <c r="F74" s="89"/>
    </row>
    <row r="75" spans="1:6" x14ac:dyDescent="0.3">
      <c r="A75" s="80">
        <v>2013</v>
      </c>
      <c r="B75" s="87">
        <v>5358.79</v>
      </c>
      <c r="C75" s="83">
        <v>10534.997717206132</v>
      </c>
      <c r="D75" s="87">
        <v>3105.7246303236789</v>
      </c>
      <c r="E75" s="88">
        <v>2070.4830868824524</v>
      </c>
      <c r="F75" s="89"/>
    </row>
    <row r="76" spans="1:6" x14ac:dyDescent="0.3">
      <c r="A76" s="80">
        <v>2014</v>
      </c>
      <c r="B76" s="87">
        <v>5413.8410000000003</v>
      </c>
      <c r="C76" s="83">
        <v>10753.136857142857</v>
      </c>
      <c r="D76" s="87">
        <v>3203.5775142857142</v>
      </c>
      <c r="E76" s="88">
        <v>2135.7183428571429</v>
      </c>
      <c r="F76" s="89"/>
    </row>
    <row r="77" spans="1:6" x14ac:dyDescent="0.3">
      <c r="A77" s="80">
        <v>2015</v>
      </c>
      <c r="B77" s="87">
        <v>5262.067</v>
      </c>
      <c r="C77" s="83">
        <v>10843.616639285714</v>
      </c>
      <c r="D77" s="87">
        <v>3348.9297835714283</v>
      </c>
      <c r="E77" s="88">
        <v>2232.6198557142857</v>
      </c>
      <c r="F77" s="89"/>
    </row>
    <row r="78" spans="1:6" x14ac:dyDescent="0.3">
      <c r="A78" s="80">
        <v>2016</v>
      </c>
      <c r="B78" s="87">
        <v>5169.527</v>
      </c>
      <c r="C78" s="83">
        <v>10826.922246823955</v>
      </c>
      <c r="D78" s="87">
        <v>3394.4371480943728</v>
      </c>
      <c r="E78" s="88">
        <v>2262.9580987295822</v>
      </c>
      <c r="F78" s="89"/>
    </row>
    <row r="79" spans="1:6" x14ac:dyDescent="0.3">
      <c r="A79" s="80">
        <v>2017</v>
      </c>
      <c r="B79" s="87">
        <v>5131.1530000000002</v>
      </c>
      <c r="C79" s="83">
        <v>10965.464003703704</v>
      </c>
      <c r="D79" s="87">
        <v>3500.5866022222222</v>
      </c>
      <c r="E79" s="88">
        <v>2333.7244014814814</v>
      </c>
      <c r="F79" s="89"/>
    </row>
    <row r="80" spans="1:6" x14ac:dyDescent="0.3">
      <c r="A80" s="80">
        <v>2018</v>
      </c>
      <c r="B80" s="87">
        <v>5277.31</v>
      </c>
      <c r="C80" s="83">
        <v>11194.881874999999</v>
      </c>
      <c r="D80" s="87">
        <v>3550.5431249999992</v>
      </c>
      <c r="E80" s="90">
        <v>2367.0287499999995</v>
      </c>
      <c r="F80" s="89"/>
    </row>
    <row r="81" spans="1:6" x14ac:dyDescent="0.3">
      <c r="A81" s="80">
        <v>2019</v>
      </c>
      <c r="B81" s="87">
        <v>5146.2830000000004</v>
      </c>
      <c r="C81" s="83">
        <v>11247.747314393939</v>
      </c>
      <c r="D81" s="87">
        <v>3660.878588636363</v>
      </c>
      <c r="E81" s="90">
        <v>2440.5857257575753</v>
      </c>
      <c r="F81" s="89"/>
    </row>
    <row r="82" spans="1:6" x14ac:dyDescent="0.3">
      <c r="A82" s="80">
        <v>2020</v>
      </c>
      <c r="B82" s="87">
        <v>4576.5649999999996</v>
      </c>
      <c r="C82" s="83">
        <v>10437.462470355731</v>
      </c>
      <c r="D82" s="87">
        <v>3516.5384822134388</v>
      </c>
      <c r="E82" s="90">
        <v>2344.3589881422927</v>
      </c>
      <c r="F82" s="89"/>
    </row>
    <row r="83" spans="1:6" ht="15" thickBot="1" x14ac:dyDescent="0.35">
      <c r="A83" s="80">
        <v>2021</v>
      </c>
      <c r="B83" s="91">
        <v>4872.3969999999999</v>
      </c>
      <c r="C83" s="83">
        <v>11223.046183632734</v>
      </c>
      <c r="D83" s="91">
        <v>3810.3895101796402</v>
      </c>
      <c r="E83" s="92">
        <v>2540.2596734530935</v>
      </c>
      <c r="F83" s="93"/>
    </row>
  </sheetData>
  <hyperlinks>
    <hyperlink ref="B3" r:id="rId1" xr:uid="{98AFE507-362A-44B2-B1B3-0A19335398A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C4A9-3094-490F-B752-636B0B7AF515}">
  <sheetPr>
    <tabColor rgb="FFFFCCCC"/>
  </sheetPr>
  <dimension ref="A1:L120"/>
  <sheetViews>
    <sheetView topLeftCell="A66" workbookViewId="0">
      <selection activeCell="G27" sqref="G27"/>
    </sheetView>
  </sheetViews>
  <sheetFormatPr defaultColWidth="8.88671875" defaultRowHeight="14.4" x14ac:dyDescent="0.3"/>
  <cols>
    <col min="1" max="1" width="12.109375" style="30" customWidth="1"/>
    <col min="2" max="2" width="26.109375" style="30" customWidth="1"/>
    <col min="3" max="3" width="26.88671875" style="30" customWidth="1"/>
    <col min="4" max="6" width="8.88671875" style="30"/>
    <col min="7" max="8" width="8.88671875" style="94"/>
    <col min="9" max="9" width="12.109375" style="94" hidden="1" customWidth="1"/>
    <col min="10" max="10" width="26.109375" style="94" hidden="1" customWidth="1"/>
    <col min="11" max="11" width="26.88671875" style="94" hidden="1" customWidth="1"/>
    <col min="12" max="16384" width="8.88671875" style="94"/>
  </cols>
  <sheetData>
    <row r="1" spans="1:11" x14ac:dyDescent="0.3">
      <c r="A1" s="127" t="s">
        <v>85</v>
      </c>
    </row>
    <row r="2" spans="1:11" x14ac:dyDescent="0.3">
      <c r="A2" s="6" t="s">
        <v>1</v>
      </c>
      <c r="B2" t="s">
        <v>76</v>
      </c>
      <c r="I2" s="95" t="s">
        <v>1</v>
      </c>
      <c r="J2" s="94" t="s">
        <v>3</v>
      </c>
    </row>
    <row r="3" spans="1:11" x14ac:dyDescent="0.3">
      <c r="A3" s="47" t="s">
        <v>4</v>
      </c>
      <c r="B3" s="49" t="s">
        <v>5</v>
      </c>
      <c r="I3" s="95" t="s">
        <v>4</v>
      </c>
      <c r="J3" s="96" t="s">
        <v>5</v>
      </c>
    </row>
    <row r="4" spans="1:11" x14ac:dyDescent="0.3">
      <c r="A4" s="47" t="s">
        <v>6</v>
      </c>
      <c r="B4" s="30" t="s">
        <v>7</v>
      </c>
      <c r="I4" s="95" t="s">
        <v>6</v>
      </c>
      <c r="J4" s="94" t="s">
        <v>7</v>
      </c>
    </row>
    <row r="5" spans="1:11" x14ac:dyDescent="0.3">
      <c r="A5" s="52"/>
      <c r="I5" s="97"/>
    </row>
    <row r="6" spans="1:11" s="98" customFormat="1" x14ac:dyDescent="0.3">
      <c r="A6" s="54" t="s">
        <v>8</v>
      </c>
      <c r="B6" s="56"/>
      <c r="C6" s="56"/>
      <c r="D6" s="56"/>
      <c r="E6" s="56"/>
      <c r="F6" s="56"/>
      <c r="I6" s="99" t="s">
        <v>8</v>
      </c>
    </row>
    <row r="7" spans="1:11" ht="27.6" x14ac:dyDescent="0.3">
      <c r="A7" s="21" t="s">
        <v>9</v>
      </c>
      <c r="B7" s="21" t="s">
        <v>10</v>
      </c>
      <c r="C7" s="21" t="s">
        <v>11</v>
      </c>
      <c r="I7" s="100" t="s">
        <v>9</v>
      </c>
      <c r="J7" s="100" t="s">
        <v>10</v>
      </c>
      <c r="K7" s="100" t="s">
        <v>11</v>
      </c>
    </row>
    <row r="8" spans="1:11" x14ac:dyDescent="0.3">
      <c r="A8" s="21"/>
      <c r="B8" s="21" t="s">
        <v>18</v>
      </c>
      <c r="C8" s="21" t="s">
        <v>19</v>
      </c>
      <c r="I8" s="100"/>
      <c r="J8" s="100" t="s">
        <v>18</v>
      </c>
      <c r="K8" s="100" t="s">
        <v>19</v>
      </c>
    </row>
    <row r="9" spans="1:11" x14ac:dyDescent="0.3">
      <c r="A9" s="80">
        <v>1949</v>
      </c>
      <c r="B9" s="28">
        <v>31.967775</v>
      </c>
      <c r="C9" s="30">
        <v>214</v>
      </c>
      <c r="I9" s="101">
        <v>1949</v>
      </c>
      <c r="J9" s="102">
        <v>31.981503</v>
      </c>
      <c r="K9" s="94">
        <v>214</v>
      </c>
    </row>
    <row r="10" spans="1:11" x14ac:dyDescent="0.3">
      <c r="A10" s="80">
        <v>1950</v>
      </c>
      <c r="B10" s="28">
        <v>34.598567000000003</v>
      </c>
      <c r="C10" s="30">
        <v>227</v>
      </c>
      <c r="I10" s="101">
        <v>1950</v>
      </c>
      <c r="J10" s="102">
        <v>34.615768000000003</v>
      </c>
      <c r="K10" s="94">
        <v>227</v>
      </c>
    </row>
    <row r="11" spans="1:11" x14ac:dyDescent="0.3">
      <c r="A11" s="80">
        <v>1951</v>
      </c>
      <c r="B11" s="28">
        <v>36.953660999999997</v>
      </c>
      <c r="C11" s="30">
        <v>239</v>
      </c>
      <c r="I11" s="101">
        <v>1951</v>
      </c>
      <c r="J11" s="102">
        <v>36.974029999999999</v>
      </c>
      <c r="K11" s="94">
        <v>239</v>
      </c>
    </row>
    <row r="12" spans="1:11" x14ac:dyDescent="0.3">
      <c r="A12" s="80">
        <v>1952</v>
      </c>
      <c r="B12" s="28">
        <v>36.726036999999998</v>
      </c>
      <c r="C12" s="30">
        <v>233</v>
      </c>
      <c r="I12" s="101">
        <v>1952</v>
      </c>
      <c r="J12" s="102">
        <v>36.747824000000001</v>
      </c>
      <c r="K12" s="94">
        <v>233</v>
      </c>
    </row>
    <row r="13" spans="1:11" x14ac:dyDescent="0.3">
      <c r="A13" s="80">
        <v>1953</v>
      </c>
      <c r="B13" s="28">
        <v>37.640597999999997</v>
      </c>
      <c r="C13" s="30">
        <v>235</v>
      </c>
      <c r="I13" s="101">
        <v>1953</v>
      </c>
      <c r="J13" s="102">
        <v>37.664467999999999</v>
      </c>
      <c r="K13" s="94">
        <v>235</v>
      </c>
    </row>
    <row r="14" spans="1:11" x14ac:dyDescent="0.3">
      <c r="A14" s="80">
        <v>1954</v>
      </c>
      <c r="B14" s="28">
        <v>36.61354</v>
      </c>
      <c r="C14" s="30">
        <v>225</v>
      </c>
      <c r="I14" s="101">
        <v>1954</v>
      </c>
      <c r="J14" s="102">
        <v>36.639381999999998</v>
      </c>
      <c r="K14" s="94">
        <v>225</v>
      </c>
    </row>
    <row r="15" spans="1:11" x14ac:dyDescent="0.3">
      <c r="A15" s="80">
        <v>1955</v>
      </c>
      <c r="B15" s="28">
        <v>40.178285000000002</v>
      </c>
      <c r="C15" s="30">
        <v>242</v>
      </c>
      <c r="I15" s="101">
        <v>1955</v>
      </c>
      <c r="J15" s="102">
        <v>40.207971000000001</v>
      </c>
      <c r="K15" s="94">
        <v>242</v>
      </c>
    </row>
    <row r="16" spans="1:11" x14ac:dyDescent="0.3">
      <c r="A16" s="80">
        <v>1956</v>
      </c>
      <c r="B16" s="28">
        <v>41.721756999999997</v>
      </c>
      <c r="C16" s="30">
        <v>247</v>
      </c>
      <c r="I16" s="101">
        <v>1956</v>
      </c>
      <c r="J16" s="102">
        <v>41.754252000000001</v>
      </c>
      <c r="K16" s="94">
        <v>247</v>
      </c>
    </row>
    <row r="17" spans="1:11" x14ac:dyDescent="0.3">
      <c r="A17" s="80">
        <v>1957</v>
      </c>
      <c r="B17" s="28">
        <v>41.753909</v>
      </c>
      <c r="C17" s="30">
        <v>243</v>
      </c>
      <c r="I17" s="101">
        <v>1957</v>
      </c>
      <c r="J17" s="102">
        <v>41.787185999999998</v>
      </c>
      <c r="K17" s="94">
        <v>243</v>
      </c>
    </row>
    <row r="18" spans="1:11" x14ac:dyDescent="0.3">
      <c r="A18" s="80">
        <v>1958</v>
      </c>
      <c r="B18" s="28">
        <v>41.609279999999998</v>
      </c>
      <c r="C18" s="30">
        <v>238</v>
      </c>
      <c r="I18" s="101">
        <v>1958</v>
      </c>
      <c r="J18" s="102">
        <v>41.645026999999999</v>
      </c>
      <c r="K18" s="94">
        <v>238</v>
      </c>
    </row>
    <row r="19" spans="1:11" x14ac:dyDescent="0.3">
      <c r="A19" s="80">
        <v>1959</v>
      </c>
      <c r="B19" s="28">
        <v>43.422964999999998</v>
      </c>
      <c r="C19" s="30">
        <v>244</v>
      </c>
      <c r="I19" s="101">
        <v>1959</v>
      </c>
      <c r="J19" s="102">
        <v>43.465721000000002</v>
      </c>
      <c r="K19" s="94">
        <v>244</v>
      </c>
    </row>
    <row r="20" spans="1:11" x14ac:dyDescent="0.3">
      <c r="A20" s="80">
        <v>1960</v>
      </c>
      <c r="B20" s="28">
        <v>45.040731999999998</v>
      </c>
      <c r="C20" s="30">
        <v>249</v>
      </c>
      <c r="I20" s="101">
        <v>1960</v>
      </c>
      <c r="J20" s="102">
        <v>45.086455000000001</v>
      </c>
      <c r="K20" s="94">
        <v>250</v>
      </c>
    </row>
    <row r="21" spans="1:11" x14ac:dyDescent="0.3">
      <c r="A21" s="80">
        <v>1961</v>
      </c>
      <c r="B21" s="28">
        <v>45.690781999999999</v>
      </c>
      <c r="C21" s="30">
        <v>249</v>
      </c>
      <c r="I21" s="101">
        <v>1961</v>
      </c>
      <c r="J21" s="102">
        <v>45.737836000000001</v>
      </c>
      <c r="K21" s="94">
        <v>249</v>
      </c>
    </row>
    <row r="22" spans="1:11" x14ac:dyDescent="0.3">
      <c r="A22" s="80">
        <v>1962</v>
      </c>
      <c r="B22" s="28">
        <v>47.775047000000001</v>
      </c>
      <c r="C22" s="30">
        <v>256</v>
      </c>
      <c r="I22" s="101">
        <v>1962</v>
      </c>
      <c r="J22" s="102">
        <v>47.826436999999999</v>
      </c>
      <c r="K22" s="94">
        <v>256</v>
      </c>
    </row>
    <row r="23" spans="1:11" x14ac:dyDescent="0.3">
      <c r="A23" s="80">
        <v>1963</v>
      </c>
      <c r="B23" s="28">
        <v>49.588631999999997</v>
      </c>
      <c r="C23" s="30">
        <v>262</v>
      </c>
      <c r="I23" s="101">
        <v>1963</v>
      </c>
      <c r="J23" s="102">
        <v>49.644195000000003</v>
      </c>
      <c r="K23" s="94">
        <v>262</v>
      </c>
    </row>
    <row r="24" spans="1:11" x14ac:dyDescent="0.3">
      <c r="A24" s="80">
        <v>1964</v>
      </c>
      <c r="B24" s="28">
        <v>51.755425000000002</v>
      </c>
      <c r="C24" s="30">
        <v>270</v>
      </c>
      <c r="I24" s="101">
        <v>1964</v>
      </c>
      <c r="J24" s="102">
        <v>51.814788</v>
      </c>
      <c r="K24" s="94">
        <v>270</v>
      </c>
    </row>
    <row r="25" spans="1:11" x14ac:dyDescent="0.3">
      <c r="A25" s="80">
        <v>1965</v>
      </c>
      <c r="B25" s="28">
        <v>53.953221999999997</v>
      </c>
      <c r="C25" s="30">
        <v>278</v>
      </c>
      <c r="I25" s="101">
        <v>1965</v>
      </c>
      <c r="J25" s="102">
        <v>54.015002000000003</v>
      </c>
      <c r="K25" s="94">
        <v>278</v>
      </c>
    </row>
    <row r="26" spans="1:11" x14ac:dyDescent="0.3">
      <c r="A26" s="80">
        <v>1966</v>
      </c>
      <c r="B26" s="28">
        <v>56.949167000000003</v>
      </c>
      <c r="C26" s="30">
        <v>290</v>
      </c>
      <c r="I26" s="101">
        <v>1966</v>
      </c>
      <c r="J26" s="102">
        <v>57.014332000000003</v>
      </c>
      <c r="K26" s="94">
        <v>290</v>
      </c>
    </row>
    <row r="27" spans="1:11" x14ac:dyDescent="0.3">
      <c r="A27" s="80">
        <v>1967</v>
      </c>
      <c r="B27" s="28">
        <v>58.894820000000003</v>
      </c>
      <c r="C27" s="30">
        <v>296</v>
      </c>
      <c r="I27" s="101">
        <v>1967</v>
      </c>
      <c r="J27" s="102">
        <v>58.904522</v>
      </c>
      <c r="K27" s="94">
        <v>296</v>
      </c>
    </row>
    <row r="28" spans="1:11" x14ac:dyDescent="0.3">
      <c r="A28" s="80">
        <v>1968</v>
      </c>
      <c r="B28" s="28">
        <v>62.401479999999999</v>
      </c>
      <c r="C28" s="30">
        <v>311</v>
      </c>
      <c r="I28" s="101">
        <v>1968</v>
      </c>
      <c r="J28" s="102">
        <v>62.414507999999998</v>
      </c>
      <c r="K28" s="94">
        <v>311</v>
      </c>
    </row>
    <row r="29" spans="1:11" x14ac:dyDescent="0.3">
      <c r="A29" s="80">
        <v>1969</v>
      </c>
      <c r="B29" s="28">
        <v>65.596259000000003</v>
      </c>
      <c r="C29" s="30">
        <v>324</v>
      </c>
      <c r="I29" s="101">
        <v>1969</v>
      </c>
      <c r="J29" s="102">
        <v>65.614020999999994</v>
      </c>
      <c r="K29" s="94">
        <v>324</v>
      </c>
    </row>
    <row r="30" spans="1:11" x14ac:dyDescent="0.3">
      <c r="A30" s="80">
        <v>1970</v>
      </c>
      <c r="B30" s="28">
        <v>67.816828000000001</v>
      </c>
      <c r="C30" s="30">
        <v>331</v>
      </c>
      <c r="I30" s="101">
        <v>1970</v>
      </c>
      <c r="J30" s="102">
        <v>67.838324999999998</v>
      </c>
      <c r="K30" s="94">
        <v>331</v>
      </c>
    </row>
    <row r="31" spans="1:11" x14ac:dyDescent="0.3">
      <c r="A31" s="80">
        <v>1971</v>
      </c>
      <c r="B31" s="28">
        <v>69.260271000000003</v>
      </c>
      <c r="C31" s="30">
        <v>334</v>
      </c>
      <c r="I31" s="101">
        <v>1971</v>
      </c>
      <c r="J31" s="102">
        <v>69.282843</v>
      </c>
      <c r="K31" s="94">
        <v>334</v>
      </c>
    </row>
    <row r="32" spans="1:11" x14ac:dyDescent="0.3">
      <c r="A32" s="80">
        <v>1972</v>
      </c>
      <c r="B32" s="28">
        <v>72.660036000000005</v>
      </c>
      <c r="C32" s="30">
        <v>346</v>
      </c>
      <c r="I32" s="101">
        <v>1972</v>
      </c>
      <c r="J32" s="102">
        <v>72.687867999999995</v>
      </c>
      <c r="K32" s="94">
        <v>346</v>
      </c>
    </row>
    <row r="33" spans="1:11" x14ac:dyDescent="0.3">
      <c r="A33" s="80">
        <v>1973</v>
      </c>
      <c r="B33" s="28">
        <v>75.652280000000005</v>
      </c>
      <c r="C33" s="30">
        <v>357</v>
      </c>
      <c r="I33" s="101">
        <v>1973</v>
      </c>
      <c r="J33" s="102">
        <v>75.683689999999999</v>
      </c>
      <c r="K33" s="94">
        <v>357</v>
      </c>
    </row>
    <row r="34" spans="1:11" x14ac:dyDescent="0.3">
      <c r="A34" s="80">
        <v>1974</v>
      </c>
      <c r="B34" s="28">
        <v>73.929321999999999</v>
      </c>
      <c r="C34" s="30">
        <v>346</v>
      </c>
      <c r="I34" s="101">
        <v>1974</v>
      </c>
      <c r="J34" s="102">
        <v>73.962368999999995</v>
      </c>
      <c r="K34" s="94">
        <v>346</v>
      </c>
    </row>
    <row r="35" spans="1:11" x14ac:dyDescent="0.3">
      <c r="A35" s="80">
        <v>1975</v>
      </c>
      <c r="B35" s="28">
        <v>71.931010999999998</v>
      </c>
      <c r="C35" s="30">
        <v>333</v>
      </c>
      <c r="I35" s="101">
        <v>1975</v>
      </c>
      <c r="J35" s="102">
        <v>71.964552999999995</v>
      </c>
      <c r="K35" s="94">
        <v>333</v>
      </c>
    </row>
    <row r="36" spans="1:11" x14ac:dyDescent="0.3">
      <c r="A36" s="80">
        <v>1976</v>
      </c>
      <c r="B36" s="28">
        <v>75.939029000000005</v>
      </c>
      <c r="C36" s="30">
        <v>348</v>
      </c>
      <c r="I36" s="101">
        <v>1976</v>
      </c>
      <c r="J36" s="102">
        <v>75.974825999999993</v>
      </c>
      <c r="K36" s="94">
        <v>348</v>
      </c>
    </row>
    <row r="37" spans="1:11" x14ac:dyDescent="0.3">
      <c r="A37" s="80">
        <v>1977</v>
      </c>
      <c r="B37" s="28">
        <v>77.919990999999996</v>
      </c>
      <c r="C37" s="30">
        <v>354</v>
      </c>
      <c r="I37" s="101">
        <v>1977</v>
      </c>
      <c r="J37" s="102">
        <v>77.961330000000004</v>
      </c>
      <c r="K37" s="94">
        <v>354</v>
      </c>
    </row>
    <row r="38" spans="1:11" x14ac:dyDescent="0.3">
      <c r="A38" s="80">
        <v>1978</v>
      </c>
      <c r="B38" s="28">
        <v>79.906702999999993</v>
      </c>
      <c r="C38" s="30">
        <v>359</v>
      </c>
      <c r="I38" s="101">
        <v>1978</v>
      </c>
      <c r="J38" s="102">
        <v>79.950406000000001</v>
      </c>
      <c r="K38" s="94">
        <v>359</v>
      </c>
    </row>
    <row r="39" spans="1:11" ht="15" thickBot="1" x14ac:dyDescent="0.35">
      <c r="A39" s="80">
        <v>1979</v>
      </c>
      <c r="B39" s="28">
        <v>80.811788000000007</v>
      </c>
      <c r="C39" s="30">
        <v>359</v>
      </c>
      <c r="I39" s="101">
        <v>1979</v>
      </c>
      <c r="J39" s="102">
        <v>80.858583999999993</v>
      </c>
      <c r="K39" s="94">
        <v>359</v>
      </c>
    </row>
    <row r="40" spans="1:11" x14ac:dyDescent="0.3">
      <c r="A40" s="80">
        <v>1980</v>
      </c>
      <c r="B40" s="103">
        <v>78.021113</v>
      </c>
      <c r="C40" s="104">
        <v>343</v>
      </c>
      <c r="I40" s="101">
        <v>1980</v>
      </c>
      <c r="J40" s="105">
        <v>78.066668000000007</v>
      </c>
      <c r="K40" s="106">
        <v>344</v>
      </c>
    </row>
    <row r="41" spans="1:11" x14ac:dyDescent="0.3">
      <c r="A41" s="80">
        <v>1981</v>
      </c>
      <c r="B41" s="107">
        <v>76.057186999999999</v>
      </c>
      <c r="C41" s="108">
        <v>331</v>
      </c>
      <c r="I41" s="101">
        <v>1981</v>
      </c>
      <c r="J41" s="109">
        <v>76.105776000000006</v>
      </c>
      <c r="K41" s="110">
        <v>332</v>
      </c>
    </row>
    <row r="42" spans="1:11" x14ac:dyDescent="0.3">
      <c r="A42" s="80">
        <v>1982</v>
      </c>
      <c r="B42" s="107">
        <v>73.046188999999998</v>
      </c>
      <c r="C42" s="108">
        <v>315</v>
      </c>
      <c r="I42" s="101">
        <v>1982</v>
      </c>
      <c r="J42" s="109">
        <v>73.099185000000006</v>
      </c>
      <c r="K42" s="110">
        <v>316</v>
      </c>
    </row>
    <row r="43" spans="1:11" x14ac:dyDescent="0.3">
      <c r="A43" s="80">
        <v>1983</v>
      </c>
      <c r="B43" s="107">
        <v>72.915394000000006</v>
      </c>
      <c r="C43" s="108">
        <v>312</v>
      </c>
      <c r="I43" s="101">
        <v>1983</v>
      </c>
      <c r="J43" s="109">
        <v>72.970566000000005</v>
      </c>
      <c r="K43" s="110">
        <v>312</v>
      </c>
    </row>
    <row r="44" spans="1:11" x14ac:dyDescent="0.3">
      <c r="A44" s="80">
        <v>1984</v>
      </c>
      <c r="B44" s="107">
        <v>76.570696999999996</v>
      </c>
      <c r="C44" s="108">
        <v>325</v>
      </c>
      <c r="I44" s="101">
        <v>1984</v>
      </c>
      <c r="J44" s="109">
        <v>76.631701000000007</v>
      </c>
      <c r="K44" s="110">
        <v>325</v>
      </c>
    </row>
    <row r="45" spans="1:11" x14ac:dyDescent="0.3">
      <c r="A45" s="80">
        <v>1985</v>
      </c>
      <c r="B45" s="107">
        <v>76.334135000000003</v>
      </c>
      <c r="C45" s="108">
        <v>321</v>
      </c>
      <c r="I45" s="101">
        <v>1985</v>
      </c>
      <c r="J45" s="109">
        <v>76.392385000000004</v>
      </c>
      <c r="K45" s="110">
        <v>321</v>
      </c>
    </row>
    <row r="46" spans="1:11" x14ac:dyDescent="0.3">
      <c r="A46" s="80">
        <v>1986</v>
      </c>
      <c r="B46" s="107">
        <v>76.598888000000002</v>
      </c>
      <c r="C46" s="108">
        <v>319</v>
      </c>
      <c r="I46" s="101">
        <v>1986</v>
      </c>
      <c r="J46" s="109">
        <v>76.647004999999993</v>
      </c>
      <c r="K46" s="110">
        <v>319</v>
      </c>
    </row>
    <row r="47" spans="1:11" x14ac:dyDescent="0.3">
      <c r="A47" s="80">
        <v>1987</v>
      </c>
      <c r="B47" s="107">
        <v>79.008202999999995</v>
      </c>
      <c r="C47" s="108">
        <v>326</v>
      </c>
      <c r="I47" s="101">
        <v>1987</v>
      </c>
      <c r="J47" s="109">
        <v>79.054456000000002</v>
      </c>
      <c r="K47" s="110">
        <v>326</v>
      </c>
    </row>
    <row r="48" spans="1:11" x14ac:dyDescent="0.3">
      <c r="A48" s="80">
        <v>1988</v>
      </c>
      <c r="B48" s="107">
        <v>82.659169000000006</v>
      </c>
      <c r="C48" s="108">
        <v>338</v>
      </c>
      <c r="I48" s="101">
        <v>1988</v>
      </c>
      <c r="J48" s="109">
        <v>82.709171999999995</v>
      </c>
      <c r="K48" s="110">
        <v>338</v>
      </c>
    </row>
    <row r="49" spans="1:11" x14ac:dyDescent="0.3">
      <c r="A49" s="80">
        <v>1989</v>
      </c>
      <c r="B49" s="107">
        <v>84.740009999999998</v>
      </c>
      <c r="C49" s="108">
        <v>343</v>
      </c>
      <c r="I49" s="101">
        <v>1989</v>
      </c>
      <c r="J49" s="109">
        <v>84.785336000000001</v>
      </c>
      <c r="K49" s="110">
        <v>344</v>
      </c>
    </row>
    <row r="50" spans="1:11" x14ac:dyDescent="0.3">
      <c r="A50" s="80">
        <v>1990</v>
      </c>
      <c r="B50" s="107">
        <v>84.432879</v>
      </c>
      <c r="C50" s="108">
        <v>338</v>
      </c>
      <c r="I50" s="101">
        <v>1990</v>
      </c>
      <c r="J50" s="109">
        <v>84.484565000000003</v>
      </c>
      <c r="K50" s="110">
        <v>338</v>
      </c>
    </row>
    <row r="51" spans="1:11" x14ac:dyDescent="0.3">
      <c r="A51" s="80">
        <v>1991</v>
      </c>
      <c r="B51" s="107">
        <v>84.380320999999995</v>
      </c>
      <c r="C51" s="108">
        <v>334</v>
      </c>
      <c r="I51" s="101">
        <v>1991</v>
      </c>
      <c r="J51" s="109">
        <v>84.437230999999997</v>
      </c>
      <c r="K51" s="110">
        <v>334</v>
      </c>
    </row>
    <row r="52" spans="1:11" x14ac:dyDescent="0.3">
      <c r="A52" s="80">
        <v>1992</v>
      </c>
      <c r="B52" s="107">
        <v>85.724907999999999</v>
      </c>
      <c r="C52" s="108">
        <v>334</v>
      </c>
      <c r="I52" s="101">
        <v>1992</v>
      </c>
      <c r="J52" s="109">
        <v>85.782180999999994</v>
      </c>
      <c r="K52" s="110">
        <v>334</v>
      </c>
    </row>
    <row r="53" spans="1:11" x14ac:dyDescent="0.3">
      <c r="A53" s="80">
        <v>1993</v>
      </c>
      <c r="B53" s="107">
        <v>87.265912999999998</v>
      </c>
      <c r="C53" s="108">
        <v>336</v>
      </c>
      <c r="I53" s="101">
        <v>1993</v>
      </c>
      <c r="J53" s="109">
        <v>87.324607999999998</v>
      </c>
      <c r="K53" s="110">
        <v>336</v>
      </c>
    </row>
    <row r="54" spans="1:11" x14ac:dyDescent="0.3">
      <c r="A54" s="80">
        <v>1994</v>
      </c>
      <c r="B54" s="107">
        <v>88.983261999999996</v>
      </c>
      <c r="C54" s="108">
        <v>338</v>
      </c>
      <c r="I54" s="101">
        <v>1994</v>
      </c>
      <c r="J54" s="109">
        <v>89.040193000000002</v>
      </c>
      <c r="K54" s="110">
        <v>338</v>
      </c>
    </row>
    <row r="55" spans="1:11" x14ac:dyDescent="0.3">
      <c r="A55" s="80">
        <v>1995</v>
      </c>
      <c r="B55" s="107">
        <v>90.930735999999996</v>
      </c>
      <c r="C55" s="108">
        <v>341</v>
      </c>
      <c r="I55" s="101">
        <v>1995</v>
      </c>
      <c r="J55" s="109">
        <v>90.990829000000005</v>
      </c>
      <c r="K55" s="110">
        <v>342</v>
      </c>
    </row>
    <row r="56" spans="1:11" x14ac:dyDescent="0.3">
      <c r="A56" s="80">
        <v>1996</v>
      </c>
      <c r="B56" s="107">
        <v>93.934548000000007</v>
      </c>
      <c r="C56" s="108">
        <v>349</v>
      </c>
      <c r="I56" s="101">
        <v>1996</v>
      </c>
      <c r="J56" s="109">
        <v>94.000336000000004</v>
      </c>
      <c r="K56" s="110">
        <v>349</v>
      </c>
    </row>
    <row r="57" spans="1:11" x14ac:dyDescent="0.3">
      <c r="A57" s="80">
        <v>1997</v>
      </c>
      <c r="B57" s="107">
        <v>94.507041000000001</v>
      </c>
      <c r="C57" s="108">
        <v>347</v>
      </c>
      <c r="I57" s="101">
        <v>1997</v>
      </c>
      <c r="J57" s="109">
        <v>94.571106</v>
      </c>
      <c r="K57" s="110">
        <v>347</v>
      </c>
    </row>
    <row r="58" spans="1:11" x14ac:dyDescent="0.3">
      <c r="A58" s="80">
        <v>1998</v>
      </c>
      <c r="B58" s="107">
        <v>94.920236000000003</v>
      </c>
      <c r="C58" s="108">
        <v>344</v>
      </c>
      <c r="I58" s="101">
        <v>1998</v>
      </c>
      <c r="J58" s="109">
        <v>94.981617999999997</v>
      </c>
      <c r="K58" s="110">
        <v>344</v>
      </c>
    </row>
    <row r="59" spans="1:11" x14ac:dyDescent="0.3">
      <c r="A59" s="80">
        <v>1999</v>
      </c>
      <c r="B59" s="107">
        <v>96.544578999999999</v>
      </c>
      <c r="C59" s="108">
        <v>346</v>
      </c>
      <c r="I59" s="101">
        <v>1999</v>
      </c>
      <c r="J59" s="109">
        <v>96.614576999999997</v>
      </c>
      <c r="K59" s="110">
        <v>346</v>
      </c>
    </row>
    <row r="60" spans="1:11" x14ac:dyDescent="0.3">
      <c r="A60" s="80">
        <v>2000</v>
      </c>
      <c r="B60" s="107">
        <v>98.702286000000001</v>
      </c>
      <c r="C60" s="108">
        <v>350</v>
      </c>
      <c r="I60" s="101">
        <v>2000</v>
      </c>
      <c r="J60" s="109">
        <v>98.776274999999998</v>
      </c>
      <c r="K60" s="110">
        <v>350</v>
      </c>
    </row>
    <row r="61" spans="1:11" x14ac:dyDescent="0.3">
      <c r="A61" s="80">
        <v>2001</v>
      </c>
      <c r="B61" s="107">
        <v>96.063809000000006</v>
      </c>
      <c r="C61" s="108">
        <v>337</v>
      </c>
      <c r="I61" s="101">
        <v>2001</v>
      </c>
      <c r="J61" s="109">
        <v>96.128862999999996</v>
      </c>
      <c r="K61" s="110">
        <v>337</v>
      </c>
    </row>
    <row r="62" spans="1:11" x14ac:dyDescent="0.3">
      <c r="A62" s="80">
        <v>2002</v>
      </c>
      <c r="B62" s="107">
        <v>97.535478999999995</v>
      </c>
      <c r="C62" s="108">
        <v>339</v>
      </c>
      <c r="I62" s="101">
        <v>2002</v>
      </c>
      <c r="J62" s="109">
        <v>97.604781000000003</v>
      </c>
      <c r="K62" s="110">
        <v>339</v>
      </c>
    </row>
    <row r="63" spans="1:11" x14ac:dyDescent="0.3">
      <c r="A63" s="80">
        <v>2003</v>
      </c>
      <c r="B63" s="107">
        <v>97.834874999999997</v>
      </c>
      <c r="C63" s="108">
        <v>337</v>
      </c>
      <c r="I63" s="101">
        <v>2003</v>
      </c>
      <c r="J63" s="109">
        <v>97.898002000000005</v>
      </c>
      <c r="K63" s="110">
        <v>337</v>
      </c>
    </row>
    <row r="64" spans="1:11" x14ac:dyDescent="0.3">
      <c r="A64" s="80">
        <v>2004</v>
      </c>
      <c r="B64" s="107">
        <v>100.002493</v>
      </c>
      <c r="C64" s="108">
        <v>342</v>
      </c>
      <c r="I64" s="101">
        <v>2004</v>
      </c>
      <c r="J64" s="109">
        <v>100.07312</v>
      </c>
      <c r="K64" s="110">
        <v>342</v>
      </c>
    </row>
    <row r="65" spans="1:11" x14ac:dyDescent="0.3">
      <c r="A65" s="80">
        <v>2005</v>
      </c>
      <c r="B65" s="107">
        <v>100.101764</v>
      </c>
      <c r="C65" s="108">
        <v>339</v>
      </c>
      <c r="I65" s="101">
        <v>2005</v>
      </c>
      <c r="J65" s="109">
        <v>100.167783</v>
      </c>
      <c r="K65" s="110">
        <v>339</v>
      </c>
    </row>
    <row r="66" spans="1:11" x14ac:dyDescent="0.3">
      <c r="A66" s="80">
        <v>2006</v>
      </c>
      <c r="B66" s="107">
        <v>99.391812000000002</v>
      </c>
      <c r="C66" s="108">
        <v>333</v>
      </c>
      <c r="I66" s="101">
        <v>2006</v>
      </c>
      <c r="J66" s="109">
        <v>99.464402000000007</v>
      </c>
      <c r="K66" s="110">
        <v>333</v>
      </c>
    </row>
    <row r="67" spans="1:11" x14ac:dyDescent="0.3">
      <c r="A67" s="80">
        <v>2007</v>
      </c>
      <c r="B67" s="107">
        <v>100.89374599999999</v>
      </c>
      <c r="C67" s="108">
        <v>335</v>
      </c>
      <c r="I67" s="101">
        <v>2007</v>
      </c>
      <c r="J67" s="109">
        <v>100.970938</v>
      </c>
      <c r="K67" s="110">
        <v>335</v>
      </c>
    </row>
    <row r="68" spans="1:11" x14ac:dyDescent="0.3">
      <c r="A68" s="80">
        <v>2008</v>
      </c>
      <c r="B68" s="107">
        <v>98.754322999999999</v>
      </c>
      <c r="C68" s="108">
        <v>325</v>
      </c>
      <c r="I68" s="101">
        <v>2008</v>
      </c>
      <c r="J68" s="109">
        <v>98.825348000000005</v>
      </c>
      <c r="K68" s="110">
        <v>325</v>
      </c>
    </row>
    <row r="69" spans="1:11" x14ac:dyDescent="0.3">
      <c r="A69" s="80">
        <v>2009</v>
      </c>
      <c r="B69" s="107">
        <v>93.943029999999993</v>
      </c>
      <c r="C69" s="108">
        <v>306</v>
      </c>
      <c r="I69" s="101">
        <v>2009</v>
      </c>
      <c r="J69" s="109">
        <v>94.023276999999993</v>
      </c>
      <c r="K69" s="110">
        <v>306</v>
      </c>
    </row>
    <row r="70" spans="1:11" x14ac:dyDescent="0.3">
      <c r="A70" s="80">
        <v>2010</v>
      </c>
      <c r="B70" s="107">
        <v>97.514230999999995</v>
      </c>
      <c r="C70" s="108">
        <v>315</v>
      </c>
      <c r="I70" s="101">
        <v>2010</v>
      </c>
      <c r="J70" s="109">
        <v>97.608497</v>
      </c>
      <c r="K70" s="110">
        <v>316</v>
      </c>
    </row>
    <row r="71" spans="1:11" x14ac:dyDescent="0.3">
      <c r="A71" s="80">
        <v>2011</v>
      </c>
      <c r="B71" s="107">
        <v>96.872144000000006</v>
      </c>
      <c r="C71" s="108">
        <v>311</v>
      </c>
      <c r="I71" s="101">
        <v>2011</v>
      </c>
      <c r="J71" s="109">
        <v>96.950098999999994</v>
      </c>
      <c r="K71" s="110">
        <v>311</v>
      </c>
    </row>
    <row r="72" spans="1:11" x14ac:dyDescent="0.3">
      <c r="A72" s="80">
        <v>2012</v>
      </c>
      <c r="B72" s="107">
        <v>94.386511999999996</v>
      </c>
      <c r="C72" s="108">
        <v>301</v>
      </c>
      <c r="I72" s="101">
        <v>2012</v>
      </c>
      <c r="J72" s="109">
        <v>94.479572000000005</v>
      </c>
      <c r="K72" s="110">
        <v>301</v>
      </c>
    </row>
    <row r="73" spans="1:11" x14ac:dyDescent="0.3">
      <c r="A73" s="80">
        <v>2013</v>
      </c>
      <c r="B73" s="107">
        <v>97.129957000000005</v>
      </c>
      <c r="C73" s="108">
        <v>307</v>
      </c>
      <c r="I73" s="101">
        <v>2013</v>
      </c>
      <c r="J73" s="109">
        <v>97.218442999999994</v>
      </c>
      <c r="K73" s="110">
        <v>308</v>
      </c>
    </row>
    <row r="74" spans="1:11" x14ac:dyDescent="0.3">
      <c r="A74" s="80">
        <v>2014</v>
      </c>
      <c r="B74" s="107">
        <v>98.297400999999994</v>
      </c>
      <c r="C74" s="108">
        <v>309</v>
      </c>
      <c r="I74" s="101">
        <v>2014</v>
      </c>
      <c r="J74" s="109">
        <v>98.381746000000007</v>
      </c>
      <c r="K74" s="110">
        <v>309</v>
      </c>
    </row>
    <row r="75" spans="1:11" x14ac:dyDescent="0.3">
      <c r="A75" s="80">
        <v>2015</v>
      </c>
      <c r="B75" s="107">
        <v>97.406617999999995</v>
      </c>
      <c r="C75" s="108">
        <v>304</v>
      </c>
      <c r="I75" s="101">
        <v>2015</v>
      </c>
      <c r="J75" s="109">
        <v>97.484457000000006</v>
      </c>
      <c r="K75" s="110">
        <v>304</v>
      </c>
    </row>
    <row r="76" spans="1:11" x14ac:dyDescent="0.3">
      <c r="A76" s="80">
        <v>2016</v>
      </c>
      <c r="B76" s="107">
        <v>97.383602999999994</v>
      </c>
      <c r="C76" s="108">
        <v>302</v>
      </c>
      <c r="I76" s="101">
        <v>2016</v>
      </c>
      <c r="J76" s="109">
        <v>97.445218999999994</v>
      </c>
      <c r="K76" s="110">
        <v>302</v>
      </c>
    </row>
    <row r="77" spans="1:11" x14ac:dyDescent="0.3">
      <c r="A77" s="80">
        <v>2017</v>
      </c>
      <c r="B77" s="107">
        <v>97.659854999999993</v>
      </c>
      <c r="C77" s="108">
        <v>301</v>
      </c>
      <c r="I77" s="101">
        <v>2017</v>
      </c>
      <c r="J77" s="109">
        <v>97.809107999999995</v>
      </c>
      <c r="K77" s="110">
        <v>301</v>
      </c>
    </row>
    <row r="78" spans="1:11" ht="15" thickBot="1" x14ac:dyDescent="0.35">
      <c r="A78" s="80">
        <v>2018</v>
      </c>
      <c r="B78" s="107">
        <v>101.234876</v>
      </c>
      <c r="C78" s="108">
        <v>310</v>
      </c>
      <c r="I78" s="101">
        <v>2018</v>
      </c>
      <c r="J78" s="111">
        <v>101.251057</v>
      </c>
      <c r="K78" s="112">
        <v>309</v>
      </c>
    </row>
    <row r="79" spans="1:11" x14ac:dyDescent="0.3">
      <c r="A79" s="26">
        <v>2019</v>
      </c>
      <c r="B79" s="107">
        <v>100.470646</v>
      </c>
      <c r="C79" s="108">
        <v>306</v>
      </c>
    </row>
    <row r="80" spans="1:11" x14ac:dyDescent="0.3">
      <c r="A80" s="26">
        <v>2020</v>
      </c>
      <c r="B80" s="107">
        <v>92.974236000000005</v>
      </c>
      <c r="C80" s="108">
        <v>280</v>
      </c>
    </row>
    <row r="81" spans="1:12" ht="15" thickBot="1" x14ac:dyDescent="0.35">
      <c r="A81" s="26">
        <v>2021</v>
      </c>
      <c r="B81" s="113">
        <v>97.331096000000002</v>
      </c>
      <c r="C81" s="114">
        <v>293</v>
      </c>
      <c r="D81" s="115"/>
    </row>
    <row r="82" spans="1:12" x14ac:dyDescent="0.3">
      <c r="B82" s="28"/>
      <c r="D82" s="115"/>
    </row>
    <row r="83" spans="1:12" x14ac:dyDescent="0.3">
      <c r="B83" s="28"/>
    </row>
    <row r="84" spans="1:12" x14ac:dyDescent="0.3">
      <c r="B84" s="28"/>
      <c r="I84"/>
      <c r="J84"/>
      <c r="K84"/>
      <c r="L84"/>
    </row>
    <row r="85" spans="1:12" x14ac:dyDescent="0.3">
      <c r="B85" s="28"/>
      <c r="I85"/>
      <c r="J85"/>
      <c r="K85"/>
      <c r="L85"/>
    </row>
    <row r="86" spans="1:12" x14ac:dyDescent="0.3">
      <c r="B86" s="28"/>
      <c r="I86"/>
      <c r="J86"/>
      <c r="K86"/>
      <c r="L86"/>
    </row>
    <row r="87" spans="1:12" x14ac:dyDescent="0.3">
      <c r="B87" s="28"/>
      <c r="I87"/>
      <c r="J87"/>
      <c r="K87"/>
      <c r="L87"/>
    </row>
    <row r="88" spans="1:12" x14ac:dyDescent="0.3">
      <c r="B88" s="28"/>
      <c r="I88"/>
      <c r="J88"/>
      <c r="K88"/>
      <c r="L88"/>
    </row>
    <row r="89" spans="1:12" x14ac:dyDescent="0.3">
      <c r="B89" s="28"/>
      <c r="I89"/>
      <c r="J89"/>
      <c r="K89"/>
      <c r="L89"/>
    </row>
    <row r="90" spans="1:12" x14ac:dyDescent="0.3">
      <c r="B90" s="28"/>
      <c r="I90"/>
      <c r="J90"/>
      <c r="K90"/>
      <c r="L90"/>
    </row>
    <row r="91" spans="1:12" x14ac:dyDescent="0.3">
      <c r="B91" s="28"/>
      <c r="I91"/>
      <c r="J91"/>
      <c r="K91"/>
      <c r="L91"/>
    </row>
    <row r="92" spans="1:12" x14ac:dyDescent="0.3">
      <c r="B92" s="28"/>
      <c r="I92"/>
      <c r="J92"/>
      <c r="K92"/>
      <c r="L92"/>
    </row>
    <row r="93" spans="1:12" x14ac:dyDescent="0.3">
      <c r="B93" s="28"/>
      <c r="I93"/>
      <c r="J93"/>
      <c r="K93"/>
      <c r="L93"/>
    </row>
    <row r="94" spans="1:12" x14ac:dyDescent="0.3">
      <c r="B94" s="28"/>
      <c r="I94"/>
      <c r="J94"/>
      <c r="K94"/>
      <c r="L94"/>
    </row>
    <row r="95" spans="1:12" x14ac:dyDescent="0.3">
      <c r="B95" s="28"/>
      <c r="I95"/>
      <c r="J95"/>
      <c r="K95"/>
      <c r="L95"/>
    </row>
    <row r="96" spans="1:12" x14ac:dyDescent="0.3">
      <c r="B96" s="28"/>
      <c r="I96"/>
      <c r="J96"/>
      <c r="K96"/>
      <c r="L96"/>
    </row>
    <row r="97" spans="2:12" x14ac:dyDescent="0.3">
      <c r="B97" s="28"/>
      <c r="I97"/>
      <c r="J97"/>
      <c r="K97"/>
      <c r="L97"/>
    </row>
    <row r="98" spans="2:12" x14ac:dyDescent="0.3">
      <c r="B98" s="28"/>
      <c r="I98"/>
      <c r="J98"/>
      <c r="K98"/>
      <c r="L98"/>
    </row>
    <row r="99" spans="2:12" x14ac:dyDescent="0.3">
      <c r="I99"/>
      <c r="J99"/>
      <c r="K99"/>
      <c r="L99"/>
    </row>
    <row r="100" spans="2:12" x14ac:dyDescent="0.3">
      <c r="I100"/>
      <c r="J100"/>
      <c r="K100"/>
      <c r="L100"/>
    </row>
    <row r="101" spans="2:12" x14ac:dyDescent="0.3">
      <c r="I101"/>
      <c r="J101"/>
      <c r="K101"/>
      <c r="L101"/>
    </row>
    <row r="102" spans="2:12" x14ac:dyDescent="0.3">
      <c r="I102"/>
      <c r="J102"/>
      <c r="K102"/>
      <c r="L102"/>
    </row>
    <row r="108" spans="2:12" x14ac:dyDescent="0.3">
      <c r="C108" s="116"/>
    </row>
    <row r="109" spans="2:12" x14ac:dyDescent="0.3">
      <c r="C109" s="84"/>
      <c r="D109" s="8"/>
    </row>
    <row r="110" spans="2:12" x14ac:dyDescent="0.3">
      <c r="C110" s="115"/>
    </row>
    <row r="112" spans="2:12" x14ac:dyDescent="0.3">
      <c r="C112" s="116"/>
    </row>
    <row r="113" spans="2:4" x14ac:dyDescent="0.3">
      <c r="C113" s="84"/>
      <c r="D113" s="8"/>
    </row>
    <row r="114" spans="2:4" x14ac:dyDescent="0.3">
      <c r="C114" s="115"/>
    </row>
    <row r="115" spans="2:4" x14ac:dyDescent="0.3">
      <c r="B115" s="117"/>
      <c r="C115" s="118"/>
    </row>
    <row r="116" spans="2:4" x14ac:dyDescent="0.3">
      <c r="B116" s="117"/>
      <c r="C116" s="119"/>
    </row>
    <row r="117" spans="2:4" x14ac:dyDescent="0.3">
      <c r="B117" s="117"/>
      <c r="C117" s="120"/>
    </row>
    <row r="118" spans="2:4" x14ac:dyDescent="0.3">
      <c r="C118" s="121"/>
    </row>
    <row r="119" spans="2:4" x14ac:dyDescent="0.3">
      <c r="C119" s="121"/>
    </row>
    <row r="120" spans="2:4" x14ac:dyDescent="0.3">
      <c r="C120" s="115"/>
    </row>
  </sheetData>
  <hyperlinks>
    <hyperlink ref="J3" r:id="rId1" xr:uid="{46D9BF37-9F85-4987-A741-6CA299A83F10}"/>
    <hyperlink ref="B3" r:id="rId2" xr:uid="{2838ADE8-3C2B-4482-82ED-0534B023CCF7}"/>
  </hyperlinks>
  <pageMargins left="0.7" right="0.7" top="0.75" bottom="0.75" header="0.3" footer="0.3"/>
  <pageSetup orientation="portrait" horizontalDpi="1200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CA90-3231-4ED6-962E-09AF926764FC}">
  <sheetPr>
    <tabColor rgb="FFFFCCCC"/>
  </sheetPr>
  <dimension ref="A1:L23"/>
  <sheetViews>
    <sheetView tabSelected="1" topLeftCell="A2" zoomScaleNormal="100" workbookViewId="0">
      <selection activeCell="D18" sqref="D18"/>
    </sheetView>
  </sheetViews>
  <sheetFormatPr defaultRowHeight="14.4" x14ac:dyDescent="0.3"/>
  <cols>
    <col min="1" max="1" width="41.44140625" customWidth="1"/>
    <col min="2" max="2" width="24.44140625" customWidth="1"/>
    <col min="3" max="3" width="15.88671875" customWidth="1"/>
    <col min="4" max="4" width="11.6640625" customWidth="1"/>
    <col min="5" max="5" width="11.77734375" customWidth="1"/>
    <col min="7" max="7" width="12" bestFit="1" customWidth="1"/>
    <col min="8" max="8" width="15" bestFit="1" customWidth="1"/>
    <col min="10" max="10" width="35.88671875" customWidth="1"/>
    <col min="11" max="11" width="9.77734375" customWidth="1"/>
  </cols>
  <sheetData>
    <row r="1" spans="1:12" x14ac:dyDescent="0.3">
      <c r="A1" s="1" t="s">
        <v>86</v>
      </c>
    </row>
    <row r="2" spans="1:12" x14ac:dyDescent="0.3">
      <c r="A2" s="47" t="s">
        <v>1</v>
      </c>
      <c r="B2" s="30" t="s">
        <v>77</v>
      </c>
      <c r="C2" s="30"/>
      <c r="D2" s="30"/>
      <c r="K2" s="46"/>
      <c r="L2" s="46"/>
    </row>
    <row r="3" spans="1:12" x14ac:dyDescent="0.3">
      <c r="A3" s="47" t="s">
        <v>4</v>
      </c>
      <c r="B3" s="165" t="s">
        <v>63</v>
      </c>
      <c r="C3" s="30"/>
      <c r="D3" s="30"/>
      <c r="K3" s="46"/>
      <c r="L3" s="46"/>
    </row>
    <row r="4" spans="1:12" x14ac:dyDescent="0.3">
      <c r="A4" s="47"/>
      <c r="B4" s="30"/>
      <c r="C4" s="30"/>
      <c r="D4" s="30"/>
      <c r="L4" s="46"/>
    </row>
    <row r="5" spans="1:12" x14ac:dyDescent="0.3">
      <c r="A5" s="52"/>
      <c r="B5" s="30"/>
      <c r="C5" s="30"/>
      <c r="D5" s="30"/>
      <c r="L5" s="46"/>
    </row>
    <row r="6" spans="1:12" x14ac:dyDescent="0.3">
      <c r="A6" s="54" t="s">
        <v>8</v>
      </c>
      <c r="B6" s="56"/>
      <c r="C6" s="56"/>
      <c r="D6" s="30"/>
      <c r="L6" s="46"/>
    </row>
    <row r="7" spans="1:12" x14ac:dyDescent="0.3">
      <c r="A7" s="30"/>
      <c r="B7" s="30"/>
      <c r="C7" s="30"/>
      <c r="D7" s="30"/>
      <c r="L7" s="46"/>
    </row>
    <row r="8" spans="1:12" ht="15" thickBot="1" x14ac:dyDescent="0.35">
      <c r="A8" s="45" t="s">
        <v>36</v>
      </c>
      <c r="B8" s="30"/>
      <c r="D8" s="30"/>
      <c r="L8" s="46"/>
    </row>
    <row r="9" spans="1:12" x14ac:dyDescent="0.3">
      <c r="A9" s="122"/>
      <c r="B9" s="166">
        <v>2021</v>
      </c>
      <c r="L9" s="46"/>
    </row>
    <row r="10" spans="1:12" x14ac:dyDescent="0.3">
      <c r="A10" s="30" t="s">
        <v>91</v>
      </c>
      <c r="B10" s="168">
        <v>2</v>
      </c>
      <c r="L10" s="46"/>
    </row>
    <row r="11" spans="1:12" x14ac:dyDescent="0.3">
      <c r="A11" s="30" t="s">
        <v>41</v>
      </c>
      <c r="B11" s="167">
        <v>2.2349999999999999</v>
      </c>
      <c r="L11" s="46"/>
    </row>
    <row r="12" spans="1:12" x14ac:dyDescent="0.3">
      <c r="A12" s="30" t="s">
        <v>39</v>
      </c>
      <c r="B12" s="167">
        <v>5.6670800000000003</v>
      </c>
      <c r="L12" s="46"/>
    </row>
    <row r="13" spans="1:12" x14ac:dyDescent="0.3">
      <c r="A13" s="30" t="s">
        <v>40</v>
      </c>
      <c r="B13" s="167">
        <v>3.2</v>
      </c>
      <c r="L13" s="46"/>
    </row>
    <row r="14" spans="1:12" x14ac:dyDescent="0.3">
      <c r="A14" s="30" t="s">
        <v>38</v>
      </c>
      <c r="B14" s="167">
        <v>7.3172179252660143</v>
      </c>
      <c r="L14" s="46"/>
    </row>
    <row r="15" spans="1:12" ht="15" thickBot="1" x14ac:dyDescent="0.35">
      <c r="A15" s="30" t="s">
        <v>37</v>
      </c>
      <c r="B15" s="169">
        <v>12</v>
      </c>
      <c r="I15" s="46"/>
      <c r="J15" s="46"/>
      <c r="L15" s="46"/>
    </row>
    <row r="16" spans="1:12" x14ac:dyDescent="0.3">
      <c r="B16" s="182"/>
      <c r="I16" s="124"/>
      <c r="J16" s="124"/>
    </row>
    <row r="21" spans="1:2" x14ac:dyDescent="0.3">
      <c r="A21" s="30"/>
      <c r="B21" s="174"/>
    </row>
    <row r="22" spans="1:2" x14ac:dyDescent="0.3">
      <c r="A22" s="30"/>
      <c r="B22" s="174"/>
    </row>
    <row r="23" spans="1:2" x14ac:dyDescent="0.3">
      <c r="A23" s="30"/>
      <c r="B23" s="175"/>
    </row>
  </sheetData>
  <sortState xmlns:xlrd2="http://schemas.microsoft.com/office/spreadsheetml/2017/richdata2" ref="A18:B23">
    <sortCondition ref="B18:B2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7E77-229E-4DD5-BF71-7629A4EB7223}">
  <sheetPr>
    <tabColor rgb="FFFFCCCC"/>
  </sheetPr>
  <dimension ref="A1:W132"/>
  <sheetViews>
    <sheetView workbookViewId="0">
      <selection activeCell="F17" sqref="F17"/>
    </sheetView>
  </sheetViews>
  <sheetFormatPr defaultRowHeight="14.4" x14ac:dyDescent="0.3"/>
  <cols>
    <col min="1" max="3" width="15.5546875" customWidth="1"/>
    <col min="4" max="4" width="15.5546875" style="30" customWidth="1"/>
    <col min="5" max="8" width="15.5546875" customWidth="1"/>
    <col min="15" max="15" width="0" hidden="1" customWidth="1"/>
    <col min="16" max="23" width="15.88671875" style="46" hidden="1" customWidth="1"/>
  </cols>
  <sheetData>
    <row r="1" spans="1:23" x14ac:dyDescent="0.3">
      <c r="A1" s="127" t="s">
        <v>87</v>
      </c>
    </row>
    <row r="2" spans="1:23" x14ac:dyDescent="0.3">
      <c r="B2" s="1"/>
      <c r="P2" s="46" t="s">
        <v>24</v>
      </c>
    </row>
    <row r="3" spans="1:23" x14ac:dyDescent="0.3">
      <c r="A3" s="6" t="s">
        <v>42</v>
      </c>
      <c r="B3" t="s">
        <v>2</v>
      </c>
      <c r="P3" s="48" t="s">
        <v>42</v>
      </c>
      <c r="Q3" s="46" t="s">
        <v>3</v>
      </c>
      <c r="R3" s="46" t="s">
        <v>3</v>
      </c>
      <c r="S3" s="46" t="s">
        <v>43</v>
      </c>
    </row>
    <row r="4" spans="1:23" x14ac:dyDescent="0.3">
      <c r="A4" s="6" t="s">
        <v>4</v>
      </c>
      <c r="B4" s="8" t="s">
        <v>5</v>
      </c>
      <c r="C4" s="8"/>
      <c r="P4" s="48" t="s">
        <v>4</v>
      </c>
      <c r="Q4" s="51" t="s">
        <v>5</v>
      </c>
      <c r="R4" s="51" t="s">
        <v>44</v>
      </c>
    </row>
    <row r="5" spans="1:23" x14ac:dyDescent="0.3">
      <c r="A5" s="6" t="s">
        <v>6</v>
      </c>
      <c r="B5" t="s">
        <v>7</v>
      </c>
      <c r="P5" s="48" t="s">
        <v>6</v>
      </c>
      <c r="Q5" s="46" t="s">
        <v>7</v>
      </c>
      <c r="R5" s="46" t="s">
        <v>45</v>
      </c>
    </row>
    <row r="6" spans="1:23" x14ac:dyDescent="0.3">
      <c r="A6" s="6"/>
      <c r="B6" s="1"/>
      <c r="P6" s="48"/>
    </row>
    <row r="7" spans="1:23" x14ac:dyDescent="0.3">
      <c r="A7" s="6" t="s">
        <v>42</v>
      </c>
      <c r="B7" t="s">
        <v>46</v>
      </c>
      <c r="P7" s="48"/>
    </row>
    <row r="8" spans="1:23" x14ac:dyDescent="0.3">
      <c r="A8" s="6" t="s">
        <v>4</v>
      </c>
      <c r="B8" s="8" t="s">
        <v>88</v>
      </c>
      <c r="P8" s="48"/>
    </row>
    <row r="9" spans="1:23" x14ac:dyDescent="0.3">
      <c r="A9" s="6" t="s">
        <v>6</v>
      </c>
      <c r="B9" t="s">
        <v>47</v>
      </c>
      <c r="P9" s="53"/>
    </row>
    <row r="10" spans="1:23" x14ac:dyDescent="0.3">
      <c r="A10" s="14" t="s">
        <v>8</v>
      </c>
      <c r="B10" s="15"/>
      <c r="C10" s="15"/>
      <c r="D10" s="56"/>
      <c r="E10" s="15"/>
      <c r="F10" s="15"/>
      <c r="G10" s="15"/>
      <c r="H10" s="15"/>
      <c r="P10" s="57" t="s">
        <v>8</v>
      </c>
      <c r="Q10" s="55"/>
      <c r="R10" s="55"/>
      <c r="S10" s="55"/>
      <c r="T10" s="55"/>
      <c r="U10" s="55"/>
      <c r="V10" s="55"/>
      <c r="W10" s="55"/>
    </row>
    <row r="12" spans="1:23" x14ac:dyDescent="0.3">
      <c r="E12" s="126" t="s">
        <v>48</v>
      </c>
      <c r="F12" s="126" t="s">
        <v>48</v>
      </c>
    </row>
    <row r="13" spans="1:23" ht="100.8" x14ac:dyDescent="0.3">
      <c r="A13" s="20" t="s">
        <v>9</v>
      </c>
      <c r="B13" s="20" t="s">
        <v>49</v>
      </c>
      <c r="C13" s="76" t="s">
        <v>50</v>
      </c>
      <c r="D13" s="24" t="s">
        <v>51</v>
      </c>
      <c r="E13" s="24" t="s">
        <v>52</v>
      </c>
      <c r="F13" s="24" t="s">
        <v>10</v>
      </c>
      <c r="G13" s="24" t="s">
        <v>53</v>
      </c>
      <c r="H13" s="24" t="s">
        <v>54</v>
      </c>
      <c r="P13" s="77" t="s">
        <v>9</v>
      </c>
      <c r="Q13" s="77" t="s">
        <v>49</v>
      </c>
      <c r="R13" s="78" t="s">
        <v>50</v>
      </c>
      <c r="S13" s="59" t="s">
        <v>51</v>
      </c>
      <c r="T13" s="59" t="s">
        <v>55</v>
      </c>
      <c r="U13" s="59" t="s">
        <v>10</v>
      </c>
      <c r="V13" s="59" t="s">
        <v>53</v>
      </c>
      <c r="W13" s="59" t="s">
        <v>53</v>
      </c>
    </row>
    <row r="14" spans="1:23" ht="28.8" x14ac:dyDescent="0.3">
      <c r="A14" s="20"/>
      <c r="B14" s="20" t="s">
        <v>56</v>
      </c>
      <c r="C14" s="76" t="s">
        <v>57</v>
      </c>
      <c r="D14" s="45" t="s">
        <v>58</v>
      </c>
      <c r="E14" s="24" t="s">
        <v>18</v>
      </c>
      <c r="F14" s="24" t="s">
        <v>18</v>
      </c>
      <c r="G14" s="24" t="s">
        <v>59</v>
      </c>
      <c r="H14" s="45" t="s">
        <v>58</v>
      </c>
      <c r="P14" s="77"/>
      <c r="Q14" s="77" t="s">
        <v>56</v>
      </c>
      <c r="R14" s="78" t="s">
        <v>57</v>
      </c>
      <c r="S14" s="63" t="s">
        <v>60</v>
      </c>
      <c r="T14" s="59" t="s">
        <v>18</v>
      </c>
      <c r="U14" s="59" t="s">
        <v>18</v>
      </c>
      <c r="V14" s="59" t="s">
        <v>59</v>
      </c>
      <c r="W14" s="63" t="s">
        <v>60</v>
      </c>
    </row>
    <row r="15" spans="1:23" x14ac:dyDescent="0.3">
      <c r="A15" s="26">
        <v>1970</v>
      </c>
      <c r="B15" s="128">
        <v>82874.77</v>
      </c>
      <c r="C15" s="129">
        <v>0.21260000000000001</v>
      </c>
      <c r="D15" s="129">
        <f t="shared" ref="D15:D66" si="0">IF(ISNUMBER(B15),B15/1000/C15*VLOOKUP($C$68,$A$15:$C$67,3,FALSE),"")</f>
        <v>443.80491836782693</v>
      </c>
      <c r="E15" s="129">
        <f>'2 Energy Consumption'!F33</f>
        <v>0</v>
      </c>
      <c r="F15" s="129">
        <f>'1 Energy Productivity'!B31</f>
        <v>67.816828000000001</v>
      </c>
      <c r="G15" s="129"/>
      <c r="H15" s="130" t="str">
        <f>IF(ISNUMBER(G15),G15/#REF!*VLOOKUP(#REF!,#REF!,3,FALSE),"")</f>
        <v/>
      </c>
      <c r="P15" s="82">
        <v>1970</v>
      </c>
      <c r="Q15" s="131">
        <v>82874.77</v>
      </c>
      <c r="R15" s="131">
        <v>0.21676999999999999</v>
      </c>
      <c r="S15" s="131">
        <f>IF(ISNUMBER(Q15),Q15/1000/R15*VLOOKUP($R$65,$P$15:$R$67,3,FALSE),"")</f>
        <v>422.00871255893344</v>
      </c>
      <c r="T15" s="131" t="s">
        <v>35</v>
      </c>
      <c r="U15" s="131">
        <v>67.838324999999998</v>
      </c>
      <c r="V15" s="131"/>
      <c r="W15" s="132" t="str">
        <f>IF(ISNUMBER(V15),V15/#REF!*VLOOKUP(#REF!,#REF!,3,FALSE),"")</f>
        <v/>
      </c>
    </row>
    <row r="16" spans="1:23" x14ac:dyDescent="0.3">
      <c r="A16" s="26">
        <v>1971</v>
      </c>
      <c r="B16" s="128">
        <v>90037.83</v>
      </c>
      <c r="C16" s="129">
        <v>0.22339999999999999</v>
      </c>
      <c r="D16" s="129">
        <f t="shared" si="0"/>
        <v>458.85438431065359</v>
      </c>
      <c r="E16" s="129">
        <f>'2 Energy Consumption'!F34</f>
        <v>0</v>
      </c>
      <c r="F16" s="129">
        <f>'1 Energy Productivity'!B32</f>
        <v>69.260271000000003</v>
      </c>
      <c r="G16" s="129"/>
      <c r="H16" s="130" t="str">
        <f>IF(ISNUMBER(G16),G16/#REF!*VLOOKUP(#REF!,#REF!,3,FALSE),"")</f>
        <v/>
      </c>
      <c r="P16" s="82">
        <v>1971</v>
      </c>
      <c r="Q16" s="131">
        <v>90037.83</v>
      </c>
      <c r="R16" s="131">
        <v>0.22775999999999999</v>
      </c>
      <c r="S16" s="131">
        <f t="shared" ref="S16:S62" si="1">IF(ISNUMBER(Q16),Q16/1000/R16*VLOOKUP($R$65,$P$15:$R$67,3,FALSE),"")</f>
        <v>436.36089528714439</v>
      </c>
      <c r="T16" s="131" t="s">
        <v>35</v>
      </c>
      <c r="U16" s="131">
        <v>69.282843</v>
      </c>
      <c r="V16" s="131"/>
      <c r="W16" s="132" t="str">
        <f>IF(ISNUMBER(V16),V16/#REF!*VLOOKUP(#REF!,#REF!,3,FALSE),"")</f>
        <v/>
      </c>
    </row>
    <row r="17" spans="1:23" x14ac:dyDescent="0.3">
      <c r="A17" s="26">
        <v>1972</v>
      </c>
      <c r="B17" s="128">
        <v>98070.23</v>
      </c>
      <c r="C17" s="129">
        <v>0.23400000000000001</v>
      </c>
      <c r="D17" s="129">
        <f t="shared" si="0"/>
        <v>477.14938826923077</v>
      </c>
      <c r="E17" s="129">
        <f>'2 Energy Consumption'!F35</f>
        <v>0</v>
      </c>
      <c r="F17" s="129">
        <f>'1 Energy Productivity'!B33</f>
        <v>72.660036000000005</v>
      </c>
      <c r="G17" s="129"/>
      <c r="H17" s="130" t="str">
        <f>IF(ISNUMBER(G17),G17/#REF!*VLOOKUP(#REF!,#REF!,3,FALSE),"")</f>
        <v/>
      </c>
      <c r="P17" s="82">
        <v>1972</v>
      </c>
      <c r="Q17" s="131">
        <v>98070.23</v>
      </c>
      <c r="R17" s="131">
        <v>0.23760999999999999</v>
      </c>
      <c r="S17" s="131">
        <f t="shared" si="1"/>
        <v>455.58638642565546</v>
      </c>
      <c r="T17" s="131" t="s">
        <v>35</v>
      </c>
      <c r="U17" s="131">
        <v>72.687867999999995</v>
      </c>
      <c r="V17" s="131"/>
      <c r="W17" s="132" t="str">
        <f>IF(ISNUMBER(V17),V17/#REF!*VLOOKUP(#REF!,#REF!,3,FALSE),"")</f>
        <v/>
      </c>
    </row>
    <row r="18" spans="1:23" x14ac:dyDescent="0.3">
      <c r="A18" s="26">
        <v>1973</v>
      </c>
      <c r="B18" s="128">
        <v>111894.17</v>
      </c>
      <c r="C18" s="129">
        <v>0.2442</v>
      </c>
      <c r="D18" s="129">
        <f t="shared" si="0"/>
        <v>521.66876554054056</v>
      </c>
      <c r="E18" s="129">
        <f>'2 Energy Consumption'!F36</f>
        <v>0</v>
      </c>
      <c r="F18" s="129">
        <f>'1 Energy Productivity'!B34</f>
        <v>75.652280000000005</v>
      </c>
      <c r="G18" s="129"/>
      <c r="H18" s="130" t="str">
        <f>IF(ISNUMBER(G18),G18/#REF!*VLOOKUP(#REF!,#REF!,3,FALSE),"")</f>
        <v/>
      </c>
      <c r="P18" s="82">
        <v>1973</v>
      </c>
      <c r="Q18" s="131">
        <v>111894.17</v>
      </c>
      <c r="R18" s="131">
        <v>0.25063000000000002</v>
      </c>
      <c r="S18" s="131">
        <f t="shared" si="1"/>
        <v>492.80222929976458</v>
      </c>
      <c r="T18" s="131" t="s">
        <v>35</v>
      </c>
      <c r="U18" s="131">
        <v>75.683689999999999</v>
      </c>
      <c r="V18" s="131"/>
      <c r="W18" s="132" t="str">
        <f>IF(ISNUMBER(V18),V18/#REF!*VLOOKUP(#REF!,#REF!,3,FALSE),"")</f>
        <v/>
      </c>
    </row>
    <row r="19" spans="1:23" x14ac:dyDescent="0.3">
      <c r="A19" s="26">
        <v>1974</v>
      </c>
      <c r="B19" s="128">
        <v>153369.01</v>
      </c>
      <c r="C19" s="129">
        <v>0.2616</v>
      </c>
      <c r="D19" s="129">
        <f t="shared" si="0"/>
        <v>667.47178090596333</v>
      </c>
      <c r="E19" s="129">
        <f>'2 Energy Consumption'!F37</f>
        <v>0</v>
      </c>
      <c r="F19" s="129">
        <f>'1 Energy Productivity'!B35</f>
        <v>73.929321999999999</v>
      </c>
      <c r="G19" s="129"/>
      <c r="H19" s="130" t="str">
        <f>IF(ISNUMBER(G19),G19/#REF!*VLOOKUP(#REF!,#REF!,3,FALSE),"")</f>
        <v/>
      </c>
      <c r="P19" s="82">
        <v>1974</v>
      </c>
      <c r="Q19" s="131">
        <v>153369.01</v>
      </c>
      <c r="R19" s="131">
        <v>0.27317999999999998</v>
      </c>
      <c r="S19" s="131">
        <f t="shared" si="1"/>
        <v>619.70781396222276</v>
      </c>
      <c r="T19" s="131" t="s">
        <v>35</v>
      </c>
      <c r="U19" s="131">
        <v>73.962368999999995</v>
      </c>
      <c r="V19" s="131"/>
      <c r="W19" s="132" t="str">
        <f>IF(ISNUMBER(V19),V19/#REF!*VLOOKUP(#REF!,#REF!,3,FALSE),"")</f>
        <v/>
      </c>
    </row>
    <row r="20" spans="1:23" x14ac:dyDescent="0.3">
      <c r="A20" s="26">
        <v>1975</v>
      </c>
      <c r="B20" s="128">
        <v>171853.74</v>
      </c>
      <c r="C20" s="129">
        <v>0.28860000000000002</v>
      </c>
      <c r="D20" s="129">
        <f t="shared" si="0"/>
        <v>677.94692650727643</v>
      </c>
      <c r="E20" s="129">
        <f>'2 Energy Consumption'!F38</f>
        <v>0</v>
      </c>
      <c r="F20" s="129">
        <f>'1 Energy Productivity'!B36</f>
        <v>71.931010999999998</v>
      </c>
      <c r="G20" s="129"/>
      <c r="H20" s="130" t="str">
        <f>IF(ISNUMBER(G20),G20/#REF!*VLOOKUP(#REF!,#REF!,3,FALSE),"")</f>
        <v/>
      </c>
      <c r="P20" s="82">
        <v>1975</v>
      </c>
      <c r="Q20" s="131">
        <v>171853.74</v>
      </c>
      <c r="R20" s="131">
        <v>0.29848999999999998</v>
      </c>
      <c r="S20" s="131">
        <f t="shared" si="1"/>
        <v>635.51742197996577</v>
      </c>
      <c r="T20" s="131" t="s">
        <v>35</v>
      </c>
      <c r="U20" s="131">
        <v>71.964552999999995</v>
      </c>
      <c r="V20" s="131"/>
      <c r="W20" s="132" t="str">
        <f>IF(ISNUMBER(V20),V20/#REF!*VLOOKUP(#REF!,#REF!,3,FALSE),"")</f>
        <v/>
      </c>
    </row>
    <row r="21" spans="1:23" x14ac:dyDescent="0.3">
      <c r="A21" s="26">
        <v>1976</v>
      </c>
      <c r="B21" s="128">
        <v>193915.85</v>
      </c>
      <c r="C21" s="129">
        <v>0.30869999999999997</v>
      </c>
      <c r="D21" s="129">
        <f t="shared" si="0"/>
        <v>715.17070043731792</v>
      </c>
      <c r="E21" s="129">
        <f>'2 Energy Consumption'!F39</f>
        <v>0</v>
      </c>
      <c r="F21" s="129">
        <f>'1 Energy Productivity'!B37</f>
        <v>75.939029000000005</v>
      </c>
      <c r="G21" s="129"/>
      <c r="H21" s="130" t="str">
        <f>IF(ISNUMBER(G21),G21/#REF!*VLOOKUP(#REF!,#REF!,3,FALSE),"")</f>
        <v/>
      </c>
      <c r="P21" s="82">
        <v>1976</v>
      </c>
      <c r="Q21" s="131">
        <v>193915.85</v>
      </c>
      <c r="R21" s="131">
        <v>0.31491000000000002</v>
      </c>
      <c r="S21" s="131">
        <f t="shared" si="1"/>
        <v>679.71227826045538</v>
      </c>
      <c r="T21" s="131" t="s">
        <v>35</v>
      </c>
      <c r="U21" s="131">
        <v>75.974825999999993</v>
      </c>
      <c r="V21" s="131"/>
      <c r="W21" s="132" t="str">
        <f>IF(ISNUMBER(V21),V21/#REF!*VLOOKUP(#REF!,#REF!,3,FALSE),"")</f>
        <v/>
      </c>
    </row>
    <row r="22" spans="1:23" x14ac:dyDescent="0.3">
      <c r="A22" s="26">
        <v>1977</v>
      </c>
      <c r="B22" s="128">
        <v>220499.07</v>
      </c>
      <c r="C22" s="129">
        <v>0.318</v>
      </c>
      <c r="D22" s="129">
        <f t="shared" si="0"/>
        <v>789.42827419811329</v>
      </c>
      <c r="E22" s="129">
        <f>'2 Energy Consumption'!F40</f>
        <v>0</v>
      </c>
      <c r="F22" s="129">
        <f>'1 Energy Productivity'!B38</f>
        <v>77.919990999999996</v>
      </c>
      <c r="G22" s="129"/>
      <c r="H22" s="130" t="str">
        <f>IF(ISNUMBER(G22),G22/#REF!*VLOOKUP(#REF!,#REF!,3,FALSE),"")</f>
        <v/>
      </c>
      <c r="P22" s="82">
        <v>1977</v>
      </c>
      <c r="Q22" s="131">
        <v>220499.07</v>
      </c>
      <c r="R22" s="131">
        <v>0.33448</v>
      </c>
      <c r="S22" s="131">
        <f t="shared" si="1"/>
        <v>727.67066326058364</v>
      </c>
      <c r="T22" s="131" t="s">
        <v>35</v>
      </c>
      <c r="U22" s="131">
        <v>77.961330000000004</v>
      </c>
      <c r="V22" s="131"/>
      <c r="W22" s="132" t="str">
        <f>IF(ISNUMBER(V22),V22/#REF!*VLOOKUP(#REF!,#REF!,3,FALSE),"")</f>
        <v/>
      </c>
    </row>
    <row r="23" spans="1:23" x14ac:dyDescent="0.3">
      <c r="A23" s="26">
        <v>1978</v>
      </c>
      <c r="B23" s="128">
        <v>239280.18</v>
      </c>
      <c r="C23" s="129">
        <v>0.33100000000000002</v>
      </c>
      <c r="D23" s="129">
        <f t="shared" si="0"/>
        <v>823.02261308157097</v>
      </c>
      <c r="E23" s="129">
        <f>'2 Energy Consumption'!F41</f>
        <v>0</v>
      </c>
      <c r="F23" s="129">
        <f>'1 Energy Productivity'!B39</f>
        <v>79.906702999999993</v>
      </c>
      <c r="G23" s="129"/>
      <c r="H23" s="130" t="str">
        <f>IF(ISNUMBER(G23),G23/#REF!*VLOOKUP(#REF!,#REF!,3,FALSE),"")</f>
        <v/>
      </c>
      <c r="P23" s="82">
        <v>1978</v>
      </c>
      <c r="Q23" s="131">
        <v>239280.18</v>
      </c>
      <c r="R23" s="131">
        <v>0.35800999999999999</v>
      </c>
      <c r="S23" s="131">
        <f t="shared" si="1"/>
        <v>737.75103569062321</v>
      </c>
      <c r="T23" s="131" t="s">
        <v>35</v>
      </c>
      <c r="U23" s="131">
        <v>79.950406000000001</v>
      </c>
      <c r="V23" s="131"/>
      <c r="W23" s="132" t="str">
        <f>IF(ISNUMBER(V23),V23/#REF!*VLOOKUP(#REF!,#REF!,3,FALSE),"")</f>
        <v/>
      </c>
    </row>
    <row r="24" spans="1:23" ht="15" thickBot="1" x14ac:dyDescent="0.35">
      <c r="A24" s="26">
        <v>1979</v>
      </c>
      <c r="B24" s="128">
        <v>297574.63</v>
      </c>
      <c r="C24" s="129">
        <v>0.3533</v>
      </c>
      <c r="D24" s="129">
        <f t="shared" si="0"/>
        <v>958.92645416076994</v>
      </c>
      <c r="E24" s="129">
        <f>'2 Energy Consumption'!F42</f>
        <v>0</v>
      </c>
      <c r="F24" s="129">
        <f>'1 Energy Productivity'!B40</f>
        <v>80.811788000000007</v>
      </c>
      <c r="G24" s="129"/>
      <c r="H24" s="129"/>
      <c r="P24" s="82">
        <v>1979</v>
      </c>
      <c r="Q24" s="131">
        <v>297574.63</v>
      </c>
      <c r="R24" s="131">
        <v>0.38771</v>
      </c>
      <c r="S24" s="131">
        <f t="shared" si="1"/>
        <v>847.20236281395898</v>
      </c>
      <c r="T24" s="131"/>
      <c r="U24" s="131">
        <v>80.858583999999993</v>
      </c>
      <c r="V24" s="131"/>
      <c r="W24" s="131"/>
    </row>
    <row r="25" spans="1:23" x14ac:dyDescent="0.3">
      <c r="A25" s="26">
        <v>1980</v>
      </c>
      <c r="B25" s="128">
        <v>374350.01</v>
      </c>
      <c r="C25" s="129">
        <v>0.38179999999999997</v>
      </c>
      <c r="D25" s="65">
        <f t="shared" si="0"/>
        <v>1116.284668373494</v>
      </c>
      <c r="E25" s="129">
        <f>'2 Energy Consumption'!F43</f>
        <v>0</v>
      </c>
      <c r="F25" s="129">
        <f>'1 Energy Productivity'!B41</f>
        <v>78.021113</v>
      </c>
      <c r="G25" s="129"/>
      <c r="H25" s="133" t="str">
        <f>IF(ISNUMBER(G25),G25/#REF!*VLOOKUP(#REF!,#REF!,3,FALSE),"")</f>
        <v/>
      </c>
      <c r="P25" s="82">
        <v>1980</v>
      </c>
      <c r="Q25" s="131">
        <v>374350.01</v>
      </c>
      <c r="R25" s="131">
        <v>0.42272999999999999</v>
      </c>
      <c r="S25" s="67">
        <f t="shared" si="1"/>
        <v>977.49160939181036</v>
      </c>
      <c r="T25" s="131" t="s">
        <v>35</v>
      </c>
      <c r="U25" s="131">
        <v>78.066668000000007</v>
      </c>
      <c r="V25" s="131"/>
      <c r="W25" s="134" t="str">
        <f>IF(ISNUMBER(V25),V25/#REF!*VLOOKUP(#REF!,#REF!,3,FALSE),"")</f>
        <v/>
      </c>
    </row>
    <row r="26" spans="1:23" x14ac:dyDescent="0.3">
      <c r="A26" s="26">
        <v>1981</v>
      </c>
      <c r="B26" s="128">
        <v>427901.18</v>
      </c>
      <c r="C26" s="129">
        <v>0.41510000000000002</v>
      </c>
      <c r="D26" s="68">
        <f t="shared" si="0"/>
        <v>1173.6099576728498</v>
      </c>
      <c r="E26" s="129">
        <f>'2 Energy Consumption'!F44</f>
        <v>2.3711538700091124</v>
      </c>
      <c r="F26" s="129">
        <f>'1 Energy Productivity'!B42</f>
        <v>76.057186999999999</v>
      </c>
      <c r="G26" s="129">
        <f>B26*E26/F26/1000</f>
        <v>13.340219103008184</v>
      </c>
      <c r="H26" s="135">
        <f t="shared" ref="H26:H66" si="2">IF(ISNUMBER(G26),G26/C26*VLOOKUP($C$68,$A$15:$C$67,3,FALSE),"")</f>
        <v>36.588387012225532</v>
      </c>
      <c r="P26" s="82">
        <v>1981</v>
      </c>
      <c r="Q26" s="131">
        <v>427901.18</v>
      </c>
      <c r="R26" s="131">
        <v>0.46272999999999997</v>
      </c>
      <c r="S26" s="70">
        <f t="shared" si="1"/>
        <v>1020.7375370250471</v>
      </c>
      <c r="T26" s="131">
        <v>2.370507777049184</v>
      </c>
      <c r="U26" s="131">
        <v>76.105776000000006</v>
      </c>
      <c r="V26" s="131">
        <f>Q26*T26/U26/1000</f>
        <v>13.328069540983627</v>
      </c>
      <c r="W26" s="136">
        <f>IF(ISNUMBER(V26),V26/R26*VLOOKUP($R$65,$P$15:$R$67,3,FALSE),"")</f>
        <v>31.793464267993318</v>
      </c>
    </row>
    <row r="27" spans="1:23" x14ac:dyDescent="0.3">
      <c r="A27" s="26">
        <v>1982</v>
      </c>
      <c r="B27" s="128">
        <v>426482.04</v>
      </c>
      <c r="C27" s="129">
        <v>0.45590000000000003</v>
      </c>
      <c r="D27" s="68">
        <f t="shared" si="0"/>
        <v>1065.0357590261021</v>
      </c>
      <c r="E27" s="129">
        <f>'2 Energy Consumption'!F45</f>
        <v>3.3085226331779949</v>
      </c>
      <c r="F27" s="129">
        <f>'1 Energy Productivity'!B43</f>
        <v>73.046188999999998</v>
      </c>
      <c r="G27" s="129">
        <f t="shared" ref="G27:G65" si="3">B27*E27/F27/1000</f>
        <v>19.316893890027895</v>
      </c>
      <c r="H27" s="135">
        <f t="shared" si="2"/>
        <v>48.239271098479399</v>
      </c>
      <c r="P27" s="82">
        <v>1982</v>
      </c>
      <c r="Q27" s="131">
        <v>426482.04</v>
      </c>
      <c r="R27" s="131">
        <v>0.49131999999999998</v>
      </c>
      <c r="S27" s="70">
        <f t="shared" si="1"/>
        <v>958.15233532687455</v>
      </c>
      <c r="T27" s="131">
        <v>3.307840215083806</v>
      </c>
      <c r="U27" s="131">
        <v>73.099185000000006</v>
      </c>
      <c r="V27" s="131">
        <f t="shared" ref="V27:V62" si="4">Q27*T27/U27/1000</f>
        <v>19.298907955307303</v>
      </c>
      <c r="W27" s="136">
        <f t="shared" ref="W27:W62" si="5">IF(ISNUMBER(V27),V27/R27*VLOOKUP($R$65,$P$15:$R$67,3,FALSE),"")</f>
        <v>43.357731375126818</v>
      </c>
    </row>
    <row r="28" spans="1:23" x14ac:dyDescent="0.3">
      <c r="A28" s="26">
        <v>1983</v>
      </c>
      <c r="B28" s="128">
        <v>417621.52</v>
      </c>
      <c r="C28" s="129">
        <v>0.48759999999999998</v>
      </c>
      <c r="D28" s="68">
        <f t="shared" si="0"/>
        <v>975.10685094339635</v>
      </c>
      <c r="E28" s="129">
        <f>'2 Energy Consumption'!F46</f>
        <v>5.5541022773437447</v>
      </c>
      <c r="F28" s="129">
        <f>'1 Energy Productivity'!B44</f>
        <v>72.915394000000006</v>
      </c>
      <c r="G28" s="129">
        <f t="shared" si="3"/>
        <v>31.811014218749968</v>
      </c>
      <c r="H28" s="135">
        <f t="shared" si="2"/>
        <v>74.275717161703952</v>
      </c>
      <c r="P28" s="82">
        <v>1983</v>
      </c>
      <c r="Q28" s="131">
        <v>417621.52</v>
      </c>
      <c r="R28" s="131">
        <v>0.51056000000000001</v>
      </c>
      <c r="S28" s="70">
        <f t="shared" si="1"/>
        <v>902.88895762770289</v>
      </c>
      <c r="T28" s="131">
        <v>5.5528820956097631</v>
      </c>
      <c r="U28" s="131">
        <v>72.970566000000005</v>
      </c>
      <c r="V28" s="131">
        <f t="shared" si="4"/>
        <v>31.779979082926868</v>
      </c>
      <c r="W28" s="136">
        <f t="shared" si="5"/>
        <v>68.707647507278935</v>
      </c>
    </row>
    <row r="29" spans="1:23" x14ac:dyDescent="0.3">
      <c r="A29" s="26">
        <v>1984</v>
      </c>
      <c r="B29" s="128">
        <v>435312.89</v>
      </c>
      <c r="C29" s="129">
        <v>0.50890000000000002</v>
      </c>
      <c r="D29" s="68">
        <f t="shared" si="0"/>
        <v>973.87251967970144</v>
      </c>
      <c r="E29" s="129">
        <f>'2 Energy Consumption'!F47</f>
        <v>6.9165554817547354</v>
      </c>
      <c r="F29" s="129">
        <f>'1 Energy Productivity'!B45</f>
        <v>76.570696999999996</v>
      </c>
      <c r="G29" s="129">
        <f t="shared" si="3"/>
        <v>39.321383682951151</v>
      </c>
      <c r="H29" s="135">
        <f t="shared" si="2"/>
        <v>87.96894345262308</v>
      </c>
      <c r="P29" s="82">
        <v>1984</v>
      </c>
      <c r="Q29" s="131">
        <v>435312.89</v>
      </c>
      <c r="R29" s="131">
        <v>0.52898000000000001</v>
      </c>
      <c r="S29" s="70">
        <f t="shared" si="1"/>
        <v>908.36529592763441</v>
      </c>
      <c r="T29" s="131">
        <v>6.9151714249004073</v>
      </c>
      <c r="U29" s="131">
        <v>76.631701000000007</v>
      </c>
      <c r="V29" s="131">
        <f t="shared" si="4"/>
        <v>39.282218958167384</v>
      </c>
      <c r="W29" s="136">
        <f t="shared" si="5"/>
        <v>81.97001574805158</v>
      </c>
    </row>
    <row r="30" spans="1:23" x14ac:dyDescent="0.3">
      <c r="A30" s="26">
        <v>1985</v>
      </c>
      <c r="B30" s="128">
        <v>438343.15</v>
      </c>
      <c r="C30" s="129">
        <v>0.52710000000000001</v>
      </c>
      <c r="D30" s="68">
        <f t="shared" si="0"/>
        <v>946.79126593625506</v>
      </c>
      <c r="E30" s="129">
        <f>'2 Energy Consumption'!F48</f>
        <v>9.3129236652763243</v>
      </c>
      <c r="F30" s="129">
        <f>'1 Energy Productivity'!B46</f>
        <v>76.334135000000003</v>
      </c>
      <c r="G30" s="129">
        <f t="shared" si="3"/>
        <v>53.478778467153255</v>
      </c>
      <c r="H30" s="135">
        <f t="shared" si="2"/>
        <v>115.51050898283813</v>
      </c>
      <c r="P30" s="82">
        <v>1985</v>
      </c>
      <c r="Q30" s="131">
        <v>438343.15</v>
      </c>
      <c r="R30" s="131">
        <v>0.54571000000000003</v>
      </c>
      <c r="S30" s="70">
        <f t="shared" si="1"/>
        <v>886.64663618588622</v>
      </c>
      <c r="T30" s="131">
        <v>9.2529382039542245</v>
      </c>
      <c r="U30" s="131">
        <v>76.392385000000004</v>
      </c>
      <c r="V30" s="131">
        <f t="shared" si="4"/>
        <v>53.0938008949012</v>
      </c>
      <c r="W30" s="136">
        <f t="shared" si="5"/>
        <v>107.39403585019487</v>
      </c>
    </row>
    <row r="31" spans="1:23" x14ac:dyDescent="0.3">
      <c r="A31" s="26">
        <v>1986</v>
      </c>
      <c r="B31" s="128">
        <v>384090.9</v>
      </c>
      <c r="C31" s="129">
        <v>0.54469999999999996</v>
      </c>
      <c r="D31" s="68">
        <f t="shared" si="0"/>
        <v>802.80427694143577</v>
      </c>
      <c r="E31" s="129">
        <f>'2 Energy Consumption'!F49</f>
        <v>11.008519027282489</v>
      </c>
      <c r="F31" s="129">
        <f>'1 Energy Productivity'!B47</f>
        <v>76.598888000000002</v>
      </c>
      <c r="G31" s="129">
        <f t="shared" si="3"/>
        <v>55.200174457572494</v>
      </c>
      <c r="H31" s="135">
        <f t="shared" si="2"/>
        <v>115.37616783540717</v>
      </c>
      <c r="P31" s="82">
        <v>1986</v>
      </c>
      <c r="Q31" s="131">
        <v>384090.9</v>
      </c>
      <c r="R31" s="131">
        <v>0.55669999999999997</v>
      </c>
      <c r="S31" s="70">
        <f t="shared" si="1"/>
        <v>761.57215239446759</v>
      </c>
      <c r="T31" s="131">
        <v>11.00361509549356</v>
      </c>
      <c r="U31" s="131">
        <v>76.647004999999993</v>
      </c>
      <c r="V31" s="131">
        <f t="shared" si="4"/>
        <v>55.140946802575101</v>
      </c>
      <c r="W31" s="136">
        <f t="shared" si="5"/>
        <v>109.33299784375507</v>
      </c>
    </row>
    <row r="32" spans="1:23" x14ac:dyDescent="0.3">
      <c r="A32" s="26">
        <v>1987</v>
      </c>
      <c r="B32" s="128">
        <v>397626.64</v>
      </c>
      <c r="C32" s="129">
        <v>0.55689999999999995</v>
      </c>
      <c r="D32" s="68">
        <f t="shared" si="0"/>
        <v>812.88908177410678</v>
      </c>
      <c r="E32" s="129">
        <f>'2 Energy Consumption'!F50</f>
        <v>11.544733110775853</v>
      </c>
      <c r="F32" s="129">
        <f>'1 Energy Productivity'!B48</f>
        <v>79.008202999999995</v>
      </c>
      <c r="G32" s="129">
        <f t="shared" si="3"/>
        <v>58.101478862068923</v>
      </c>
      <c r="H32" s="135">
        <f t="shared" si="2"/>
        <v>118.77991324199223</v>
      </c>
      <c r="P32" s="82">
        <v>1987</v>
      </c>
      <c r="Q32" s="131">
        <v>397626.64</v>
      </c>
      <c r="R32" s="131">
        <v>0.57045999999999997</v>
      </c>
      <c r="S32" s="70">
        <f t="shared" si="1"/>
        <v>769.39353813553987</v>
      </c>
      <c r="T32" s="131">
        <v>11.539057302045213</v>
      </c>
      <c r="U32" s="131">
        <v>79.054456000000002</v>
      </c>
      <c r="V32" s="131">
        <f t="shared" si="4"/>
        <v>58.038936904198081</v>
      </c>
      <c r="W32" s="136">
        <f t="shared" si="5"/>
        <v>112.30329792376666</v>
      </c>
    </row>
    <row r="33" spans="1:23" x14ac:dyDescent="0.3">
      <c r="A33" s="26">
        <v>1988</v>
      </c>
      <c r="B33" s="128">
        <v>411568.41</v>
      </c>
      <c r="C33" s="129">
        <v>0.56940000000000002</v>
      </c>
      <c r="D33" s="68">
        <f t="shared" si="0"/>
        <v>822.91997679135932</v>
      </c>
      <c r="E33" s="129">
        <f>'2 Energy Consumption'!F51</f>
        <v>11.813520719742481</v>
      </c>
      <c r="F33" s="129">
        <f>'1 Energy Productivity'!B49</f>
        <v>82.659169000000006</v>
      </c>
      <c r="G33" s="129">
        <f t="shared" si="3"/>
        <v>58.820721257510684</v>
      </c>
      <c r="H33" s="135">
        <f t="shared" si="2"/>
        <v>117.61045161867916</v>
      </c>
      <c r="P33" s="82">
        <v>1988</v>
      </c>
      <c r="Q33" s="131">
        <v>411568.41</v>
      </c>
      <c r="R33" s="131">
        <v>0.59058999999999995</v>
      </c>
      <c r="S33" s="70">
        <f t="shared" si="1"/>
        <v>769.22643852113993</v>
      </c>
      <c r="T33" s="131">
        <v>11.807997545980706</v>
      </c>
      <c r="U33" s="131">
        <v>82.709171999999995</v>
      </c>
      <c r="V33" s="131">
        <f t="shared" si="4"/>
        <v>58.757676540192925</v>
      </c>
      <c r="W33" s="136">
        <f t="shared" si="5"/>
        <v>109.81882273420776</v>
      </c>
    </row>
    <row r="34" spans="1:23" x14ac:dyDescent="0.3">
      <c r="A34" s="26">
        <v>1989</v>
      </c>
      <c r="B34" s="128">
        <v>439051.27</v>
      </c>
      <c r="C34" s="129">
        <v>0.58779999999999999</v>
      </c>
      <c r="D34" s="68">
        <f t="shared" si="0"/>
        <v>850.39106991323604</v>
      </c>
      <c r="E34" s="129">
        <f>'2 Energy Consumption'!F52</f>
        <v>12.862815850162852</v>
      </c>
      <c r="F34" s="129">
        <f>'1 Energy Productivity'!B50</f>
        <v>84.740009999999998</v>
      </c>
      <c r="G34" s="129">
        <f t="shared" si="3"/>
        <v>66.644264436482018</v>
      </c>
      <c r="H34" s="135">
        <f t="shared" si="2"/>
        <v>129.08216240376791</v>
      </c>
      <c r="P34" s="82">
        <v>1989</v>
      </c>
      <c r="Q34" s="131">
        <v>439051.27</v>
      </c>
      <c r="R34" s="131">
        <v>0.61373999999999995</v>
      </c>
      <c r="S34" s="70">
        <f t="shared" si="1"/>
        <v>789.63986843190946</v>
      </c>
      <c r="T34" s="131">
        <v>12.855737497613875</v>
      </c>
      <c r="U34" s="131">
        <v>84.785336000000001</v>
      </c>
      <c r="V34" s="131">
        <f t="shared" si="4"/>
        <v>66.571982154012971</v>
      </c>
      <c r="W34" s="136">
        <f t="shared" si="5"/>
        <v>119.73064382514193</v>
      </c>
    </row>
    <row r="35" spans="1:23" x14ac:dyDescent="0.3">
      <c r="A35" s="26">
        <v>1990</v>
      </c>
      <c r="B35" s="128">
        <v>474652.2</v>
      </c>
      <c r="C35" s="129">
        <v>0.61160000000000003</v>
      </c>
      <c r="D35" s="68">
        <f t="shared" si="0"/>
        <v>883.57019244604317</v>
      </c>
      <c r="E35" s="129">
        <f>'2 Energy Consumption'!F53</f>
        <v>14.225206473029962</v>
      </c>
      <c r="F35" s="129">
        <f>'1 Energy Productivity'!B51</f>
        <v>84.432879</v>
      </c>
      <c r="G35" s="129">
        <f t="shared" si="3"/>
        <v>79.969149789123165</v>
      </c>
      <c r="H35" s="135">
        <f t="shared" si="2"/>
        <v>148.86343530888936</v>
      </c>
      <c r="P35" s="82">
        <v>1990</v>
      </c>
      <c r="Q35" s="131">
        <v>474652.2</v>
      </c>
      <c r="R35" s="131">
        <v>0.63671</v>
      </c>
      <c r="S35" s="70">
        <f t="shared" si="1"/>
        <v>822.87162350834762</v>
      </c>
      <c r="T35" s="131">
        <v>14.218134109756109</v>
      </c>
      <c r="U35" s="131">
        <v>84.484565000000003</v>
      </c>
      <c r="V35" s="131">
        <f t="shared" si="4"/>
        <v>79.880492195122017</v>
      </c>
      <c r="W35" s="136">
        <f t="shared" si="5"/>
        <v>138.4832732245757</v>
      </c>
    </row>
    <row r="36" spans="1:23" x14ac:dyDescent="0.3">
      <c r="A36" s="26">
        <v>1991</v>
      </c>
      <c r="B36" s="128">
        <v>472439.63</v>
      </c>
      <c r="C36" s="129">
        <v>0.63400000000000001</v>
      </c>
      <c r="D36" s="68">
        <f t="shared" si="0"/>
        <v>848.3793671214512</v>
      </c>
      <c r="E36" s="129">
        <f>'2 Energy Consumption'!F54</f>
        <v>14.21635152918978</v>
      </c>
      <c r="F36" s="129">
        <f>'1 Energy Productivity'!B52</f>
        <v>84.380320999999995</v>
      </c>
      <c r="G36" s="129">
        <f t="shared" si="3"/>
        <v>79.596377174250776</v>
      </c>
      <c r="H36" s="135">
        <f t="shared" si="2"/>
        <v>142.93450380581154</v>
      </c>
      <c r="P36" s="82">
        <v>1991</v>
      </c>
      <c r="Q36" s="131">
        <v>472439.63</v>
      </c>
      <c r="R36" s="131">
        <v>0.65825</v>
      </c>
      <c r="S36" s="70">
        <f t="shared" si="1"/>
        <v>792.23442823638436</v>
      </c>
      <c r="T36" s="131">
        <v>14.138327051162804</v>
      </c>
      <c r="U36" s="131">
        <v>84.437230999999997</v>
      </c>
      <c r="V36" s="131">
        <f t="shared" si="4"/>
        <v>79.10617060465124</v>
      </c>
      <c r="W36" s="136">
        <f t="shared" si="5"/>
        <v>132.65320658841799</v>
      </c>
    </row>
    <row r="37" spans="1:23" x14ac:dyDescent="0.3">
      <c r="A37" s="26">
        <v>1992</v>
      </c>
      <c r="B37" s="128">
        <v>476844.99</v>
      </c>
      <c r="C37" s="129">
        <v>0.65659999999999996</v>
      </c>
      <c r="D37" s="68">
        <f t="shared" si="0"/>
        <v>826.81696788760291</v>
      </c>
      <c r="E37" s="129">
        <f>'2 Energy Consumption'!F55</f>
        <v>15.633898475932199</v>
      </c>
      <c r="F37" s="129">
        <f>'1 Energy Productivity'!B53</f>
        <v>85.724907999999999</v>
      </c>
      <c r="G37" s="129">
        <f t="shared" si="3"/>
        <v>86.963594786440652</v>
      </c>
      <c r="H37" s="135">
        <f t="shared" si="2"/>
        <v>150.78899278763737</v>
      </c>
      <c r="P37" s="82">
        <v>1992</v>
      </c>
      <c r="Q37" s="131">
        <v>476844.99</v>
      </c>
      <c r="R37" s="131">
        <v>0.67325000000000002</v>
      </c>
      <c r="S37" s="70">
        <f t="shared" si="1"/>
        <v>781.80621888124767</v>
      </c>
      <c r="T37" s="131">
        <v>15.626686245372474</v>
      </c>
      <c r="U37" s="131">
        <v>85.782180999999994</v>
      </c>
      <c r="V37" s="131">
        <f t="shared" si="4"/>
        <v>86.865441744921071</v>
      </c>
      <c r="W37" s="136">
        <f t="shared" si="5"/>
        <v>142.41932700613262</v>
      </c>
    </row>
    <row r="38" spans="1:23" x14ac:dyDescent="0.3">
      <c r="A38" s="26">
        <v>1993</v>
      </c>
      <c r="B38" s="128">
        <v>492274.6</v>
      </c>
      <c r="C38" s="129">
        <v>0.67300000000000004</v>
      </c>
      <c r="D38" s="68">
        <f t="shared" si="0"/>
        <v>832.77062719167895</v>
      </c>
      <c r="E38" s="129">
        <f>'2 Energy Consumption'!F56</f>
        <v>16.61638617397259</v>
      </c>
      <c r="F38" s="129">
        <f>'1 Energy Productivity'!B54</f>
        <v>87.265912999999998</v>
      </c>
      <c r="G38" s="129">
        <f t="shared" si="3"/>
        <v>93.73447863013692</v>
      </c>
      <c r="H38" s="135">
        <f t="shared" si="2"/>
        <v>158.56865367074425</v>
      </c>
      <c r="P38" s="82">
        <v>1993</v>
      </c>
      <c r="Q38" s="131">
        <v>492274.6</v>
      </c>
      <c r="R38" s="131">
        <v>0.68920000000000003</v>
      </c>
      <c r="S38" s="70">
        <f t="shared" si="1"/>
        <v>788.42505654672073</v>
      </c>
      <c r="T38" s="131">
        <v>16.53001121822324</v>
      </c>
      <c r="U38" s="131">
        <v>87.324607999999998</v>
      </c>
      <c r="V38" s="131">
        <f t="shared" si="4"/>
        <v>93.184554123006862</v>
      </c>
      <c r="W38" s="136">
        <f t="shared" si="5"/>
        <v>149.244014120803</v>
      </c>
    </row>
    <row r="39" spans="1:23" x14ac:dyDescent="0.3">
      <c r="A39" s="26">
        <v>1994</v>
      </c>
      <c r="B39" s="128">
        <v>504856.36</v>
      </c>
      <c r="C39" s="129">
        <v>0.68879999999999997</v>
      </c>
      <c r="D39" s="68">
        <f t="shared" si="0"/>
        <v>834.46423614982587</v>
      </c>
      <c r="E39" s="129">
        <f>'2 Energy Consumption'!F57</f>
        <v>18.335317082654246</v>
      </c>
      <c r="F39" s="129">
        <f>'1 Energy Productivity'!B55</f>
        <v>88.983261999999996</v>
      </c>
      <c r="G39" s="129">
        <f t="shared" si="3"/>
        <v>104.02744554132711</v>
      </c>
      <c r="H39" s="135">
        <f t="shared" si="2"/>
        <v>171.94431874100019</v>
      </c>
      <c r="P39" s="82">
        <v>1994</v>
      </c>
      <c r="Q39" s="131">
        <v>504856.36</v>
      </c>
      <c r="R39" s="131">
        <v>0.70391999999999999</v>
      </c>
      <c r="S39" s="70">
        <f t="shared" si="1"/>
        <v>791.66744416297308</v>
      </c>
      <c r="T39" s="131">
        <v>18.325714140697684</v>
      </c>
      <c r="U39" s="131">
        <v>89.040193000000002</v>
      </c>
      <c r="V39" s="131">
        <f t="shared" si="4"/>
        <v>103.9064833953489</v>
      </c>
      <c r="W39" s="136">
        <f t="shared" si="5"/>
        <v>162.93620653121664</v>
      </c>
    </row>
    <row r="40" spans="1:23" x14ac:dyDescent="0.3">
      <c r="A40" s="26">
        <v>1995</v>
      </c>
      <c r="B40" s="128">
        <v>514623.52</v>
      </c>
      <c r="C40" s="129">
        <v>0.70379999999999998</v>
      </c>
      <c r="D40" s="68">
        <f t="shared" si="0"/>
        <v>832.47922352941191</v>
      </c>
      <c r="E40" s="129">
        <f>'2 Energy Consumption'!F58</f>
        <v>19.079501799298235</v>
      </c>
      <c r="F40" s="129">
        <f>'1 Energy Productivity'!B56</f>
        <v>90.930735999999996</v>
      </c>
      <c r="G40" s="129">
        <f t="shared" si="3"/>
        <v>107.98065437192979</v>
      </c>
      <c r="H40" s="135">
        <f t="shared" si="2"/>
        <v>174.67458795459234</v>
      </c>
      <c r="P40" s="82">
        <v>1995</v>
      </c>
      <c r="Q40" s="131">
        <v>514623.52</v>
      </c>
      <c r="R40" s="131">
        <v>0.71867999999999999</v>
      </c>
      <c r="S40" s="70">
        <f t="shared" si="1"/>
        <v>790.40982613458004</v>
      </c>
      <c r="T40" s="131">
        <v>19.069806918925227</v>
      </c>
      <c r="U40" s="131">
        <v>90.990829000000005</v>
      </c>
      <c r="V40" s="131">
        <f t="shared" si="4"/>
        <v>107.85450874766352</v>
      </c>
      <c r="W40" s="136">
        <f t="shared" si="5"/>
        <v>165.65364814082199</v>
      </c>
    </row>
    <row r="41" spans="1:23" x14ac:dyDescent="0.3">
      <c r="A41" s="26">
        <v>1996</v>
      </c>
      <c r="B41" s="128">
        <v>560292.89</v>
      </c>
      <c r="C41" s="129">
        <v>0.71879999999999999</v>
      </c>
      <c r="D41" s="68">
        <f t="shared" si="0"/>
        <v>887.44220265025058</v>
      </c>
      <c r="E41" s="129">
        <f>'2 Energy Consumption'!F59</f>
        <v>20.067333521034069</v>
      </c>
      <c r="F41" s="129">
        <f>'1 Energy Productivity'!B57</f>
        <v>93.934548000000007</v>
      </c>
      <c r="G41" s="129">
        <f t="shared" si="3"/>
        <v>119.69594289306691</v>
      </c>
      <c r="H41" s="135">
        <f t="shared" si="2"/>
        <v>189.58518500800875</v>
      </c>
      <c r="P41" s="82">
        <v>1996</v>
      </c>
      <c r="Q41" s="131">
        <v>560292.89</v>
      </c>
      <c r="R41" s="131">
        <v>0.73182999999999998</v>
      </c>
      <c r="S41" s="70">
        <f t="shared" si="1"/>
        <v>845.09038689285774</v>
      </c>
      <c r="T41" s="131">
        <v>20.057818174647892</v>
      </c>
      <c r="U41" s="131">
        <v>94.000336000000004</v>
      </c>
      <c r="V41" s="131">
        <f t="shared" si="4"/>
        <v>119.55545469718312</v>
      </c>
      <c r="W41" s="136">
        <f t="shared" si="5"/>
        <v>180.32562480882811</v>
      </c>
    </row>
    <row r="42" spans="1:23" x14ac:dyDescent="0.3">
      <c r="A42" s="26">
        <v>1997</v>
      </c>
      <c r="B42" s="128">
        <v>567961.81000000006</v>
      </c>
      <c r="C42" s="129">
        <v>0.73229999999999995</v>
      </c>
      <c r="D42" s="68">
        <f t="shared" si="0"/>
        <v>883.00494426464581</v>
      </c>
      <c r="E42" s="129">
        <f>'2 Energy Consumption'!F60</f>
        <v>23.096598800487801</v>
      </c>
      <c r="F42" s="129">
        <f>'1 Energy Productivity'!B58</f>
        <v>94.507041000000001</v>
      </c>
      <c r="G42" s="129">
        <f t="shared" si="3"/>
        <v>138.80432527317072</v>
      </c>
      <c r="H42" s="135">
        <f t="shared" si="2"/>
        <v>215.79779369589633</v>
      </c>
      <c r="P42" s="82">
        <v>1997</v>
      </c>
      <c r="Q42" s="131">
        <v>567961.81000000006</v>
      </c>
      <c r="R42" s="131">
        <v>0.74444999999999995</v>
      </c>
      <c r="S42" s="70">
        <f t="shared" si="1"/>
        <v>842.13527451702601</v>
      </c>
      <c r="T42" s="131">
        <v>23.084104314738127</v>
      </c>
      <c r="U42" s="131">
        <v>94.571106</v>
      </c>
      <c r="V42" s="131">
        <f t="shared" si="4"/>
        <v>138.6352578855055</v>
      </c>
      <c r="W42" s="136">
        <f t="shared" si="5"/>
        <v>205.55896347528872</v>
      </c>
    </row>
    <row r="43" spans="1:23" x14ac:dyDescent="0.3">
      <c r="A43" s="26">
        <v>1998</v>
      </c>
      <c r="B43" s="128">
        <v>526282.64</v>
      </c>
      <c r="C43" s="129">
        <v>0.74529999999999996</v>
      </c>
      <c r="D43" s="68">
        <f t="shared" si="0"/>
        <v>803.93504044009126</v>
      </c>
      <c r="E43" s="129">
        <f>'2 Energy Consumption'!F61</f>
        <v>26.452390641624369</v>
      </c>
      <c r="F43" s="129">
        <f>'1 Energy Productivity'!B59</f>
        <v>94.920236000000003</v>
      </c>
      <c r="G43" s="129">
        <f t="shared" si="3"/>
        <v>146.66455297461931</v>
      </c>
      <c r="H43" s="135">
        <f t="shared" si="2"/>
        <v>224.04078030538588</v>
      </c>
      <c r="P43" s="82">
        <v>1998</v>
      </c>
      <c r="Q43" s="131">
        <v>526282.64</v>
      </c>
      <c r="R43" s="131">
        <v>0.75283</v>
      </c>
      <c r="S43" s="70">
        <f t="shared" si="1"/>
        <v>771.65004540839243</v>
      </c>
      <c r="T43" s="131">
        <v>26.43594843193917</v>
      </c>
      <c r="U43" s="131">
        <v>94.981617999999997</v>
      </c>
      <c r="V43" s="131">
        <f t="shared" si="4"/>
        <v>146.47866634220537</v>
      </c>
      <c r="W43" s="136">
        <f t="shared" si="5"/>
        <v>214.77103925435111</v>
      </c>
    </row>
    <row r="44" spans="1:23" x14ac:dyDescent="0.3">
      <c r="A44" s="26">
        <v>1999</v>
      </c>
      <c r="B44" s="128">
        <v>558626.72</v>
      </c>
      <c r="C44" s="129">
        <v>0.75460000000000005</v>
      </c>
      <c r="D44" s="68">
        <f t="shared" si="0"/>
        <v>842.82602798833807</v>
      </c>
      <c r="E44" s="129">
        <f>'2 Energy Consumption'!F62</f>
        <v>29.455561749803906</v>
      </c>
      <c r="F44" s="129">
        <f>'1 Energy Productivity'!B60</f>
        <v>96.544578999999999</v>
      </c>
      <c r="G44" s="129">
        <f t="shared" si="3"/>
        <v>170.43591692549012</v>
      </c>
      <c r="H44" s="135">
        <f t="shared" si="2"/>
        <v>257.14456853918699</v>
      </c>
      <c r="P44" s="82">
        <v>1999</v>
      </c>
      <c r="Q44" s="131">
        <v>558626.72</v>
      </c>
      <c r="R44" s="131">
        <v>0.76370000000000005</v>
      </c>
      <c r="S44" s="70">
        <f t="shared" si="1"/>
        <v>807.41566854838277</v>
      </c>
      <c r="T44" s="131">
        <v>29.438436386161882</v>
      </c>
      <c r="U44" s="131">
        <v>96.614576999999997</v>
      </c>
      <c r="V44" s="131">
        <f t="shared" si="4"/>
        <v>170.21341572845955</v>
      </c>
      <c r="W44" s="136">
        <f t="shared" si="5"/>
        <v>246.01934339320181</v>
      </c>
    </row>
    <row r="45" spans="1:23" x14ac:dyDescent="0.3">
      <c r="A45" s="26">
        <v>2000</v>
      </c>
      <c r="B45" s="128">
        <v>687710.87</v>
      </c>
      <c r="C45" s="129">
        <v>0.76429999999999998</v>
      </c>
      <c r="D45" s="68">
        <f t="shared" si="0"/>
        <v>1024.4129602185005</v>
      </c>
      <c r="E45" s="129">
        <f>'2 Energy Consumption'!F63</f>
        <v>31.779244680159781</v>
      </c>
      <c r="F45" s="129">
        <f>'1 Energy Productivity'!B61</f>
        <v>98.702286000000001</v>
      </c>
      <c r="G45" s="129">
        <f t="shared" si="3"/>
        <v>221.42275414913445</v>
      </c>
      <c r="H45" s="135">
        <f t="shared" si="2"/>
        <v>329.83096375610313</v>
      </c>
      <c r="P45" s="82">
        <v>2000</v>
      </c>
      <c r="Q45" s="131">
        <v>687710.87</v>
      </c>
      <c r="R45" s="131">
        <v>0.78078000000000003</v>
      </c>
      <c r="S45" s="70">
        <f t="shared" si="1"/>
        <v>972.24443828402366</v>
      </c>
      <c r="T45" s="131">
        <v>31.760775658244697</v>
      </c>
      <c r="U45" s="131">
        <v>98.776274999999998</v>
      </c>
      <c r="V45" s="131">
        <f t="shared" si="4"/>
        <v>221.12830899734053</v>
      </c>
      <c r="W45" s="136">
        <f t="shared" si="5"/>
        <v>312.61795901207046</v>
      </c>
    </row>
    <row r="46" spans="1:23" x14ac:dyDescent="0.3">
      <c r="A46" s="26">
        <v>2001</v>
      </c>
      <c r="B46" s="128">
        <v>696242.14</v>
      </c>
      <c r="C46" s="129">
        <v>0.78</v>
      </c>
      <c r="D46" s="68">
        <f t="shared" si="0"/>
        <v>1016.2457389615387</v>
      </c>
      <c r="E46" s="129">
        <f>'2 Energy Consumption'!F64</f>
        <v>34.232683317679545</v>
      </c>
      <c r="F46" s="129">
        <f>'1 Energy Productivity'!B62</f>
        <v>96.063809000000006</v>
      </c>
      <c r="G46" s="129">
        <f t="shared" si="3"/>
        <v>248.10838690607724</v>
      </c>
      <c r="H46" s="135">
        <f t="shared" si="2"/>
        <v>362.14281858021661</v>
      </c>
      <c r="P46" s="82">
        <v>2001</v>
      </c>
      <c r="Q46" s="131">
        <v>696242.14</v>
      </c>
      <c r="R46" s="131">
        <v>0.79790000000000005</v>
      </c>
      <c r="S46" s="70">
        <f t="shared" si="1"/>
        <v>963.18586160521374</v>
      </c>
      <c r="T46" s="131">
        <v>34.208616074482762</v>
      </c>
      <c r="U46" s="131">
        <v>96.128862999999996</v>
      </c>
      <c r="V46" s="131">
        <f t="shared" si="4"/>
        <v>247.76616844137936</v>
      </c>
      <c r="W46" s="136">
        <f t="shared" si="5"/>
        <v>342.76131350916575</v>
      </c>
    </row>
    <row r="47" spans="1:23" x14ac:dyDescent="0.3">
      <c r="A47" s="26">
        <v>2002</v>
      </c>
      <c r="B47" s="128">
        <v>663964.43000000005</v>
      </c>
      <c r="C47" s="129">
        <v>0.7984</v>
      </c>
      <c r="D47" s="68">
        <f t="shared" si="0"/>
        <v>946.79797539453932</v>
      </c>
      <c r="E47" s="129">
        <f>'2 Energy Consumption'!F65</f>
        <v>34.886133982572609</v>
      </c>
      <c r="F47" s="129">
        <f>'1 Energy Productivity'!B63</f>
        <v>97.535478999999995</v>
      </c>
      <c r="G47" s="129">
        <f t="shared" si="3"/>
        <v>237.4843728879668</v>
      </c>
      <c r="H47" s="135">
        <f t="shared" si="2"/>
        <v>338.64724265149073</v>
      </c>
      <c r="P47" s="82">
        <v>2002</v>
      </c>
      <c r="Q47" s="131">
        <v>663964.43000000005</v>
      </c>
      <c r="R47" s="131">
        <v>0.81052000000000002</v>
      </c>
      <c r="S47" s="70">
        <f t="shared" si="1"/>
        <v>904.23088526205413</v>
      </c>
      <c r="T47" s="131">
        <v>34.991921487136942</v>
      </c>
      <c r="U47" s="131">
        <v>97.604781000000003</v>
      </c>
      <c r="V47" s="131">
        <f t="shared" si="4"/>
        <v>238.03538071369303</v>
      </c>
      <c r="W47" s="136">
        <f t="shared" si="5"/>
        <v>324.17240035950823</v>
      </c>
    </row>
    <row r="48" spans="1:23" x14ac:dyDescent="0.3">
      <c r="A48" s="26">
        <v>2003</v>
      </c>
      <c r="B48" s="128">
        <v>755070.34</v>
      </c>
      <c r="C48" s="129">
        <v>0.81120000000000003</v>
      </c>
      <c r="D48" s="68">
        <f t="shared" si="0"/>
        <v>1059.7233507026629</v>
      </c>
      <c r="E48" s="129">
        <f>'2 Energy Consumption'!F66</f>
        <v>37.249312181303104</v>
      </c>
      <c r="F48" s="129">
        <f>'1 Energy Productivity'!B64</f>
        <v>97.834874999999997</v>
      </c>
      <c r="G48" s="129">
        <f t="shared" si="3"/>
        <v>287.48287166005656</v>
      </c>
      <c r="H48" s="135">
        <f t="shared" si="2"/>
        <v>403.47540604656609</v>
      </c>
      <c r="P48" s="82">
        <v>2003</v>
      </c>
      <c r="Q48" s="131">
        <v>755070.34</v>
      </c>
      <c r="R48" s="131">
        <v>0.82557000000000003</v>
      </c>
      <c r="S48" s="70">
        <f t="shared" si="1"/>
        <v>1009.5591442261709</v>
      </c>
      <c r="T48" s="131">
        <v>37.492851829787234</v>
      </c>
      <c r="U48" s="131">
        <v>97.898002000000005</v>
      </c>
      <c r="V48" s="131">
        <f t="shared" si="4"/>
        <v>289.17587489361699</v>
      </c>
      <c r="W48" s="136">
        <f t="shared" si="5"/>
        <v>386.63967225683137</v>
      </c>
    </row>
    <row r="49" spans="1:23" x14ac:dyDescent="0.3">
      <c r="A49" s="26">
        <v>2004</v>
      </c>
      <c r="B49" s="128">
        <v>871210.24</v>
      </c>
      <c r="C49" s="129">
        <v>0.82599999999999996</v>
      </c>
      <c r="D49" s="68">
        <f t="shared" si="0"/>
        <v>1200.814598353511</v>
      </c>
      <c r="E49" s="129">
        <f>'2 Energy Consumption'!F67</f>
        <v>39.770443902017284</v>
      </c>
      <c r="F49" s="129">
        <f>'1 Energy Productivity'!B65</f>
        <v>100.002493</v>
      </c>
      <c r="G49" s="129">
        <f t="shared" si="3"/>
        <v>346.47554213256478</v>
      </c>
      <c r="H49" s="135">
        <f t="shared" si="2"/>
        <v>477.55739069966711</v>
      </c>
      <c r="P49" s="82">
        <v>2004</v>
      </c>
      <c r="Q49" s="131">
        <v>871210.24</v>
      </c>
      <c r="R49" s="131">
        <v>0.8478</v>
      </c>
      <c r="S49" s="70">
        <f t="shared" si="1"/>
        <v>1134.2997017183297</v>
      </c>
      <c r="T49" s="131">
        <v>39.741267798561154</v>
      </c>
      <c r="U49" s="131">
        <v>100.07312</v>
      </c>
      <c r="V49" s="131">
        <f t="shared" si="4"/>
        <v>345.97701617266188</v>
      </c>
      <c r="W49" s="136">
        <f t="shared" si="5"/>
        <v>450.45570888382593</v>
      </c>
    </row>
    <row r="50" spans="1:23" x14ac:dyDescent="0.3">
      <c r="A50" s="26">
        <v>2005</v>
      </c>
      <c r="B50" s="128">
        <v>1045730.36</v>
      </c>
      <c r="C50" s="129">
        <v>0.8458</v>
      </c>
      <c r="D50" s="68">
        <f t="shared" si="0"/>
        <v>1407.6188399858124</v>
      </c>
      <c r="E50" s="129">
        <f>'2 Energy Consumption'!F68</f>
        <v>43.07950915</v>
      </c>
      <c r="F50" s="129">
        <f>'1 Energy Productivity'!B66</f>
        <v>100.101764</v>
      </c>
      <c r="G50" s="129">
        <f t="shared" si="3"/>
        <v>450.03752992857136</v>
      </c>
      <c r="H50" s="135">
        <f t="shared" si="2"/>
        <v>605.77882220817992</v>
      </c>
      <c r="P50" s="82">
        <v>2005</v>
      </c>
      <c r="Q50" s="131">
        <v>1045730.36</v>
      </c>
      <c r="R50" s="131">
        <v>0.87421000000000004</v>
      </c>
      <c r="S50" s="70">
        <f t="shared" si="1"/>
        <v>1320.3899360281855</v>
      </c>
      <c r="T50" s="131">
        <v>43.197356418750005</v>
      </c>
      <c r="U50" s="131">
        <v>100.167783</v>
      </c>
      <c r="V50" s="131">
        <f t="shared" si="4"/>
        <v>450.97121775000005</v>
      </c>
      <c r="W50" s="136">
        <f t="shared" si="5"/>
        <v>569.41815991215503</v>
      </c>
    </row>
    <row r="51" spans="1:23" x14ac:dyDescent="0.3">
      <c r="A51" s="26">
        <v>2006</v>
      </c>
      <c r="B51" s="128">
        <v>1158820.58</v>
      </c>
      <c r="C51" s="129">
        <v>0.87160000000000004</v>
      </c>
      <c r="D51" s="68">
        <f t="shared" si="0"/>
        <v>1513.6728204795779</v>
      </c>
      <c r="E51" s="129">
        <f>'2 Energy Consumption'!F69</f>
        <v>46.403265078582429</v>
      </c>
      <c r="F51" s="129">
        <f>'1 Energy Productivity'!B67</f>
        <v>99.391812000000002</v>
      </c>
      <c r="G51" s="129">
        <f t="shared" si="3"/>
        <v>541.021010385208</v>
      </c>
      <c r="H51" s="135">
        <f t="shared" si="2"/>
        <v>706.69162496966419</v>
      </c>
      <c r="P51" s="82">
        <v>2006</v>
      </c>
      <c r="Q51" s="131">
        <v>1158820.58</v>
      </c>
      <c r="R51" s="131">
        <v>0.90066000000000002</v>
      </c>
      <c r="S51" s="70">
        <f t="shared" si="1"/>
        <v>1420.2133242462196</v>
      </c>
      <c r="T51" s="131">
        <v>46.693010938888897</v>
      </c>
      <c r="U51" s="131">
        <v>99.464402000000007</v>
      </c>
      <c r="V51" s="131">
        <f t="shared" si="4"/>
        <v>544.00188338888893</v>
      </c>
      <c r="W51" s="136">
        <f t="shared" si="5"/>
        <v>666.71125499336415</v>
      </c>
    </row>
    <row r="52" spans="1:23" x14ac:dyDescent="0.3">
      <c r="A52" s="26">
        <v>2007</v>
      </c>
      <c r="B52" s="128">
        <v>1233868.68</v>
      </c>
      <c r="C52" s="129">
        <v>0.89949999999999997</v>
      </c>
      <c r="D52" s="68">
        <f t="shared" si="0"/>
        <v>1561.7114976987216</v>
      </c>
      <c r="E52" s="129">
        <f>'2 Energy Consumption'!F70</f>
        <v>47.604355697832808</v>
      </c>
      <c r="F52" s="129">
        <f>'1 Energy Productivity'!B68</f>
        <v>100.89374599999999</v>
      </c>
      <c r="G52" s="129">
        <f t="shared" si="3"/>
        <v>582.17209545510832</v>
      </c>
      <c r="H52" s="135">
        <f t="shared" si="2"/>
        <v>736.85706578726058</v>
      </c>
      <c r="P52" s="82">
        <v>2007</v>
      </c>
      <c r="Q52" s="131">
        <v>1233868.68</v>
      </c>
      <c r="R52" s="131">
        <v>0.92486000000000002</v>
      </c>
      <c r="S52" s="70">
        <f t="shared" si="1"/>
        <v>1472.6217225932573</v>
      </c>
      <c r="T52" s="131">
        <v>47.734557995665647</v>
      </c>
      <c r="U52" s="131">
        <v>100.970938</v>
      </c>
      <c r="V52" s="131">
        <f t="shared" si="4"/>
        <v>583.31810351702791</v>
      </c>
      <c r="W52" s="136">
        <f t="shared" si="5"/>
        <v>696.18989795662674</v>
      </c>
    </row>
    <row r="53" spans="1:23" x14ac:dyDescent="0.3">
      <c r="A53" s="26">
        <v>2008</v>
      </c>
      <c r="B53" s="128">
        <v>1408759.34</v>
      </c>
      <c r="C53" s="129">
        <v>0.92400000000000004</v>
      </c>
      <c r="D53" s="68">
        <f t="shared" si="0"/>
        <v>1735.7927582142859</v>
      </c>
      <c r="E53" s="129">
        <f>'2 Energy Consumption'!F71</f>
        <v>49.111103894453251</v>
      </c>
      <c r="F53" s="129">
        <f>'1 Energy Productivity'!B69</f>
        <v>98.754322999999999</v>
      </c>
      <c r="G53" s="129">
        <f t="shared" si="3"/>
        <v>700.58428033597477</v>
      </c>
      <c r="H53" s="135">
        <f t="shared" si="2"/>
        <v>863.21991684254033</v>
      </c>
      <c r="P53" s="82">
        <v>2008</v>
      </c>
      <c r="Q53" s="131">
        <v>1408759.34</v>
      </c>
      <c r="R53" s="131">
        <v>0.94284999999999997</v>
      </c>
      <c r="S53" s="70">
        <f t="shared" si="1"/>
        <v>1649.2726676340883</v>
      </c>
      <c r="T53" s="131">
        <v>48.89747076398104</v>
      </c>
      <c r="U53" s="131">
        <v>98.825348000000005</v>
      </c>
      <c r="V53" s="131">
        <f t="shared" si="4"/>
        <v>697.03542699526065</v>
      </c>
      <c r="W53" s="136">
        <f t="shared" si="5"/>
        <v>816.03822986255352</v>
      </c>
    </row>
    <row r="54" spans="1:23" x14ac:dyDescent="0.3">
      <c r="A54" s="26">
        <v>2009</v>
      </c>
      <c r="B54" s="128">
        <v>1066528.44</v>
      </c>
      <c r="C54" s="129">
        <v>0.94310000000000005</v>
      </c>
      <c r="D54" s="68">
        <f t="shared" si="0"/>
        <v>1287.5014621355108</v>
      </c>
      <c r="E54" s="129">
        <f>'2 Energy Consumption'!F72</f>
        <v>49.057446136142616</v>
      </c>
      <c r="F54" s="129">
        <f>'1 Energy Productivity'!B70</f>
        <v>93.943029999999993</v>
      </c>
      <c r="G54" s="129">
        <f t="shared" si="3"/>
        <v>556.94564565316045</v>
      </c>
      <c r="H54" s="135">
        <f t="shared" si="2"/>
        <v>672.33868897902994</v>
      </c>
      <c r="P54" s="82">
        <v>2009</v>
      </c>
      <c r="Q54" s="131">
        <v>1066292.97</v>
      </c>
      <c r="R54" s="131">
        <v>0.95004</v>
      </c>
      <c r="S54" s="70">
        <f t="shared" si="1"/>
        <v>1238.8904742383477</v>
      </c>
      <c r="T54" s="131">
        <v>49.019902668932041</v>
      </c>
      <c r="U54" s="131">
        <v>94.023276999999993</v>
      </c>
      <c r="V54" s="131">
        <f t="shared" si="4"/>
        <v>555.92167465048556</v>
      </c>
      <c r="W54" s="136">
        <f t="shared" si="5"/>
        <v>645.90697540387657</v>
      </c>
    </row>
    <row r="55" spans="1:23" x14ac:dyDescent="0.3">
      <c r="A55" s="26">
        <v>2010</v>
      </c>
      <c r="B55" s="128">
        <v>1214276.95</v>
      </c>
      <c r="C55" s="129">
        <v>0.95399999999999996</v>
      </c>
      <c r="D55" s="68">
        <f t="shared" si="0"/>
        <v>1449.1135299528303</v>
      </c>
      <c r="E55" s="129">
        <f>'2 Energy Consumption'!F73</f>
        <v>49.868433381380399</v>
      </c>
      <c r="F55" s="129">
        <f>'1 Energy Productivity'!B71</f>
        <v>97.514230999999995</v>
      </c>
      <c r="G55" s="129">
        <f t="shared" si="3"/>
        <v>620.97694425361135</v>
      </c>
      <c r="H55" s="135">
        <f t="shared" si="2"/>
        <v>741.07154196303634</v>
      </c>
      <c r="P55" s="82">
        <v>2010</v>
      </c>
      <c r="Q55" s="131">
        <v>1214034.25</v>
      </c>
      <c r="R55" s="131">
        <v>0.96111000000000002</v>
      </c>
      <c r="S55" s="70">
        <f t="shared" si="1"/>
        <v>1394.2995971688983</v>
      </c>
      <c r="T55" s="131">
        <v>49.490314613099059</v>
      </c>
      <c r="U55" s="131">
        <v>97.608497</v>
      </c>
      <c r="V55" s="131">
        <f t="shared" si="4"/>
        <v>615.5502730830674</v>
      </c>
      <c r="W55" s="136">
        <f t="shared" si="5"/>
        <v>706.94998744633961</v>
      </c>
    </row>
    <row r="56" spans="1:23" x14ac:dyDescent="0.3">
      <c r="A56" s="26">
        <v>2011</v>
      </c>
      <c r="B56" s="128">
        <v>1392467.45</v>
      </c>
      <c r="C56" s="129">
        <v>0.96220000000000006</v>
      </c>
      <c r="D56" s="68">
        <f t="shared" si="0"/>
        <v>1647.6036082155476</v>
      </c>
      <c r="E56" s="129">
        <f>'2 Energy Consumption'!F74</f>
        <v>51.834537379672135</v>
      </c>
      <c r="F56" s="129">
        <f>'1 Energy Productivity'!B72</f>
        <v>96.872144000000006</v>
      </c>
      <c r="G56" s="129">
        <f t="shared" si="3"/>
        <v>745.08422242622953</v>
      </c>
      <c r="H56" s="135">
        <f t="shared" si="2"/>
        <v>881.6029798714012</v>
      </c>
      <c r="P56" s="82">
        <v>2011</v>
      </c>
      <c r="Q56" s="131">
        <v>1391695.74</v>
      </c>
      <c r="R56" s="131">
        <v>0.98118000000000005</v>
      </c>
      <c r="S56" s="70">
        <f t="shared" si="1"/>
        <v>1565.6470695762243</v>
      </c>
      <c r="T56" s="131">
        <v>51.611670350000004</v>
      </c>
      <c r="U56" s="131">
        <v>96.950098999999994</v>
      </c>
      <c r="V56" s="131">
        <f t="shared" si="4"/>
        <v>740.87332041176478</v>
      </c>
      <c r="W56" s="136">
        <f t="shared" si="5"/>
        <v>833.47682233322553</v>
      </c>
    </row>
    <row r="57" spans="1:23" x14ac:dyDescent="0.3">
      <c r="A57" s="26">
        <v>2012</v>
      </c>
      <c r="B57" s="128">
        <v>1355173.98</v>
      </c>
      <c r="C57" s="129">
        <v>1</v>
      </c>
      <c r="D57" s="68">
        <f t="shared" si="0"/>
        <v>1542.8655762300002</v>
      </c>
      <c r="E57" s="129">
        <f>'2 Energy Consumption'!F75</f>
        <v>55.852121902926001</v>
      </c>
      <c r="F57" s="129">
        <f>'1 Energy Productivity'!B73</f>
        <v>94.386511999999996</v>
      </c>
      <c r="G57" s="129">
        <f t="shared" si="3"/>
        <v>801.90845838898463</v>
      </c>
      <c r="H57" s="135">
        <f t="shared" si="2"/>
        <v>912.97277987585903</v>
      </c>
      <c r="P57" s="82">
        <v>2012</v>
      </c>
      <c r="Q57" s="131">
        <v>1355023.97</v>
      </c>
      <c r="R57" s="131">
        <v>1</v>
      </c>
      <c r="S57" s="70">
        <f t="shared" si="1"/>
        <v>1495.7025585654001</v>
      </c>
      <c r="T57" s="131">
        <v>55.618163139622638</v>
      </c>
      <c r="U57" s="131">
        <v>94.479572000000005</v>
      </c>
      <c r="V57" s="131">
        <f t="shared" si="4"/>
        <v>797.67448799999977</v>
      </c>
      <c r="W57" s="136">
        <f t="shared" si="5"/>
        <v>880.48905334415974</v>
      </c>
    </row>
    <row r="58" spans="1:23" x14ac:dyDescent="0.3">
      <c r="A58" s="26">
        <v>2013</v>
      </c>
      <c r="B58" s="128">
        <v>1376398.1</v>
      </c>
      <c r="C58" s="129">
        <v>1.0184</v>
      </c>
      <c r="D58" s="68">
        <f t="shared" si="0"/>
        <v>1538.7168468676357</v>
      </c>
      <c r="E58" s="129">
        <f>'2 Energy Consumption'!F76</f>
        <v>56.292353273253831</v>
      </c>
      <c r="F58" s="129">
        <f>'1 Energy Productivity'!B74</f>
        <v>97.129957000000005</v>
      </c>
      <c r="G58" s="129">
        <f t="shared" si="3"/>
        <v>797.70124977853493</v>
      </c>
      <c r="H58" s="135">
        <f t="shared" si="2"/>
        <v>891.77422709432653</v>
      </c>
      <c r="P58" s="82">
        <v>2013</v>
      </c>
      <c r="Q58" s="131">
        <v>1376133.94</v>
      </c>
      <c r="R58" s="131">
        <v>1.01755</v>
      </c>
      <c r="S58" s="70">
        <f t="shared" si="1"/>
        <v>1492.8054303481892</v>
      </c>
      <c r="T58" s="131">
        <v>56.053282245840414</v>
      </c>
      <c r="U58" s="131">
        <v>97.218442999999994</v>
      </c>
      <c r="V58" s="131">
        <f t="shared" si="4"/>
        <v>793.43817661120556</v>
      </c>
      <c r="W58" s="136">
        <f t="shared" si="5"/>
        <v>860.70751128394772</v>
      </c>
    </row>
    <row r="59" spans="1:23" x14ac:dyDescent="0.3">
      <c r="A59" s="26">
        <v>2014</v>
      </c>
      <c r="B59" s="128">
        <v>1395422.32</v>
      </c>
      <c r="C59" s="129">
        <v>1.038</v>
      </c>
      <c r="D59" s="68">
        <f t="shared" si="0"/>
        <v>1530.5282382658961</v>
      </c>
      <c r="E59" s="129">
        <f>'2 Energy Consumption'!F77</f>
        <v>58.166345032357995</v>
      </c>
      <c r="F59" s="129">
        <f>'1 Energy Productivity'!B75</f>
        <v>98.297400999999994</v>
      </c>
      <c r="G59" s="129">
        <f t="shared" si="3"/>
        <v>825.7249459827882</v>
      </c>
      <c r="H59" s="135">
        <f t="shared" si="2"/>
        <v>905.67230346956103</v>
      </c>
      <c r="P59" s="82">
        <v>2014</v>
      </c>
      <c r="Q59" s="131">
        <v>1394918.49</v>
      </c>
      <c r="R59" s="131">
        <v>1.0367999999999999</v>
      </c>
      <c r="S59" s="70">
        <f t="shared" si="1"/>
        <v>1485.0877002621528</v>
      </c>
      <c r="T59" s="131">
        <v>58.116227276288654</v>
      </c>
      <c r="U59" s="131">
        <v>98.381746000000007</v>
      </c>
      <c r="V59" s="131">
        <f t="shared" si="4"/>
        <v>824.00855130927812</v>
      </c>
      <c r="W59" s="136">
        <f t="shared" si="5"/>
        <v>877.273455928055</v>
      </c>
    </row>
    <row r="60" spans="1:23" x14ac:dyDescent="0.3">
      <c r="A60" s="26">
        <v>2015</v>
      </c>
      <c r="B60" s="128">
        <v>1128437.1000000001</v>
      </c>
      <c r="C60" s="129">
        <v>1.0496000000000001</v>
      </c>
      <c r="D60" s="68">
        <f t="shared" si="0"/>
        <v>1224.0145182450458</v>
      </c>
      <c r="E60" s="129">
        <f>'2 Energy Consumption'!F78</f>
        <v>61.992354741428564</v>
      </c>
      <c r="F60" s="129">
        <f>'1 Energy Productivity'!B76</f>
        <v>97.406617999999995</v>
      </c>
      <c r="G60" s="129">
        <f>B60*E60/F60/1000</f>
        <v>718.16961149999997</v>
      </c>
      <c r="H60" s="135">
        <f t="shared" si="2"/>
        <v>778.99781125452546</v>
      </c>
      <c r="P60" s="82">
        <v>2015</v>
      </c>
      <c r="Q60" s="131">
        <v>1128062.48</v>
      </c>
      <c r="R60" s="131">
        <v>1.04789</v>
      </c>
      <c r="S60" s="70">
        <f t="shared" si="1"/>
        <v>1188.2715997610437</v>
      </c>
      <c r="T60" s="131">
        <v>61.931302094117655</v>
      </c>
      <c r="U60" s="131">
        <v>97.484457000000006</v>
      </c>
      <c r="V60" s="131">
        <f>Q60*T60/U60/1000</f>
        <v>716.65145788235304</v>
      </c>
      <c r="W60" s="136">
        <f t="shared" si="5"/>
        <v>754.90195749525139</v>
      </c>
    </row>
    <row r="61" spans="1:23" x14ac:dyDescent="0.3">
      <c r="A61" s="26">
        <v>2016</v>
      </c>
      <c r="B61" s="128">
        <v>1038870.48</v>
      </c>
      <c r="C61" s="129">
        <v>1.0589</v>
      </c>
      <c r="D61" s="68">
        <f t="shared" si="0"/>
        <v>1116.9648139389935</v>
      </c>
      <c r="E61" s="129">
        <f>'2 Energy Consumption'!F79</f>
        <v>63.944442042468225</v>
      </c>
      <c r="F61" s="129">
        <f>'1 Energy Productivity'!B77</f>
        <v>97.383602999999994</v>
      </c>
      <c r="G61" s="129">
        <f t="shared" si="3"/>
        <v>682.14762189473674</v>
      </c>
      <c r="H61" s="135">
        <f t="shared" si="2"/>
        <v>733.42626076792703</v>
      </c>
      <c r="P61" s="82">
        <v>2016</v>
      </c>
      <c r="Q61" s="131">
        <v>1038120.49</v>
      </c>
      <c r="R61" s="131">
        <v>1.05935</v>
      </c>
      <c r="S61" s="70">
        <f t="shared" si="1"/>
        <v>1081.6993054909142</v>
      </c>
      <c r="T61" s="131">
        <v>63.868985931521735</v>
      </c>
      <c r="U61" s="131">
        <v>97.445218999999994</v>
      </c>
      <c r="V61" s="131">
        <f t="shared" si="4"/>
        <v>680.4202776847826</v>
      </c>
      <c r="W61" s="136">
        <f t="shared" si="5"/>
        <v>708.98334914241434</v>
      </c>
    </row>
    <row r="62" spans="1:23" ht="15" thickBot="1" x14ac:dyDescent="0.35">
      <c r="A62" s="26">
        <v>2017</v>
      </c>
      <c r="B62" s="128">
        <v>1136364.67</v>
      </c>
      <c r="C62" s="129">
        <v>1.0777000000000001</v>
      </c>
      <c r="D62" s="68">
        <f t="shared" si="0"/>
        <v>1200.4743219773593</v>
      </c>
      <c r="E62" s="129">
        <f>'2 Energy Consumption'!F80</f>
        <v>66.62572329999999</v>
      </c>
      <c r="F62" s="129">
        <f>'1 Energy Productivity'!B78</f>
        <v>97.659854999999993</v>
      </c>
      <c r="G62" s="129">
        <f t="shared" si="3"/>
        <v>775.25323042222215</v>
      </c>
      <c r="H62" s="135">
        <f t="shared" si="2"/>
        <v>818.99025966010936</v>
      </c>
      <c r="P62" s="82">
        <v>2017</v>
      </c>
      <c r="Q62" s="131">
        <v>1136496.1399999999</v>
      </c>
      <c r="R62" s="131">
        <v>1.07948</v>
      </c>
      <c r="S62" s="71">
        <f t="shared" si="1"/>
        <v>1162.1217338485196</v>
      </c>
      <c r="T62" s="131">
        <v>66.373044137269389</v>
      </c>
      <c r="U62" s="131">
        <v>97.809107999999995</v>
      </c>
      <c r="V62" s="131">
        <f t="shared" si="4"/>
        <v>771.22376437638388</v>
      </c>
      <c r="W62" s="137">
        <f t="shared" si="5"/>
        <v>788.61323562635721</v>
      </c>
    </row>
    <row r="63" spans="1:23" x14ac:dyDescent="0.3">
      <c r="A63" s="26">
        <v>2018</v>
      </c>
      <c r="B63" s="128">
        <v>1271812.2</v>
      </c>
      <c r="C63" s="129">
        <v>1.1026</v>
      </c>
      <c r="D63" s="68">
        <f t="shared" si="0"/>
        <v>1313.2216485579538</v>
      </c>
      <c r="E63" s="129">
        <f>'2 Energy Consumption'!F81</f>
        <v>68.110229073529382</v>
      </c>
      <c r="F63" s="129">
        <f>'1 Energy Productivity'!B79</f>
        <v>101.234876</v>
      </c>
      <c r="G63" s="129">
        <f t="shared" si="3"/>
        <v>855.66776691176437</v>
      </c>
      <c r="H63" s="135">
        <f t="shared" si="2"/>
        <v>883.52780031656425</v>
      </c>
      <c r="P63" s="82">
        <v>2018</v>
      </c>
      <c r="Q63" s="131" t="s">
        <v>61</v>
      </c>
      <c r="R63" s="131">
        <v>1.10382</v>
      </c>
      <c r="S63" s="131"/>
      <c r="T63" s="131">
        <v>67.99612268256881</v>
      </c>
      <c r="U63" s="131">
        <v>101.251057</v>
      </c>
      <c r="V63" s="131" t="e">
        <v>#REF!</v>
      </c>
      <c r="W63" s="132" t="str">
        <f>IF(ISNUMBER(V63),V63/#REF!*VLOOKUP(#REF!,#REF!,3,FALSE),"")</f>
        <v/>
      </c>
    </row>
    <row r="64" spans="1:23" x14ac:dyDescent="0.3">
      <c r="A64" s="26">
        <v>2019</v>
      </c>
      <c r="B64" s="128">
        <v>1223861.9099999999</v>
      </c>
      <c r="C64" s="129">
        <v>1.1244000000000001</v>
      </c>
      <c r="D64" s="68">
        <f t="shared" si="0"/>
        <v>1239.2091644743864</v>
      </c>
      <c r="E64" s="129">
        <f>'2 Energy Consumption'!F82</f>
        <v>71.471164086363601</v>
      </c>
      <c r="F64" s="129">
        <f>'1 Energy Productivity'!B80</f>
        <v>100.470646</v>
      </c>
      <c r="G64" s="129">
        <f t="shared" si="3"/>
        <v>870.61085870454497</v>
      </c>
      <c r="H64" s="135">
        <f t="shared" si="2"/>
        <v>881.52833745564249</v>
      </c>
      <c r="Q64" s="131"/>
      <c r="R64" s="131"/>
      <c r="S64" s="131"/>
      <c r="T64" s="131"/>
      <c r="U64" s="131"/>
      <c r="V64" s="131"/>
      <c r="W64" s="131"/>
    </row>
    <row r="65" spans="1:18" ht="15" thickBot="1" x14ac:dyDescent="0.35">
      <c r="A65" s="26">
        <v>2020</v>
      </c>
      <c r="B65" s="128">
        <v>1007432.62</v>
      </c>
      <c r="C65" s="138">
        <v>1.1385000000000001</v>
      </c>
      <c r="D65" s="72">
        <f t="shared" si="0"/>
        <v>1007.43262</v>
      </c>
      <c r="E65" s="129">
        <f>'2 Energy Consumption'!F83</f>
        <v>71.439492009486173</v>
      </c>
      <c r="F65" s="129">
        <f>'1 Energy Productivity'!B81</f>
        <v>92.974236000000005</v>
      </c>
      <c r="G65" s="28">
        <f t="shared" si="3"/>
        <v>774.0905190830041</v>
      </c>
      <c r="H65" s="139">
        <f t="shared" si="2"/>
        <v>774.0905190830041</v>
      </c>
      <c r="I65" s="93"/>
      <c r="P65" s="46" t="s">
        <v>62</v>
      </c>
      <c r="R65" s="46">
        <v>2018</v>
      </c>
    </row>
    <row r="66" spans="1:18" x14ac:dyDescent="0.3">
      <c r="A66" s="26">
        <v>2021</v>
      </c>
      <c r="B66" s="123" t="s">
        <v>63</v>
      </c>
      <c r="C66" s="138">
        <v>1.1577999999999999</v>
      </c>
      <c r="D66" s="140" t="str">
        <f t="shared" si="0"/>
        <v/>
      </c>
      <c r="E66" s="129">
        <f>'2 Energy Consumption'!F84</f>
        <v>76.116413997604781</v>
      </c>
      <c r="F66" s="129">
        <f>'1 Energy Productivity'!B82</f>
        <v>97.331096000000002</v>
      </c>
      <c r="G66" s="46"/>
      <c r="H66" s="140" t="str">
        <f t="shared" si="2"/>
        <v/>
      </c>
    </row>
    <row r="68" spans="1:18" x14ac:dyDescent="0.3">
      <c r="A68" s="1" t="s">
        <v>62</v>
      </c>
      <c r="B68" s="1"/>
      <c r="C68" s="141">
        <v>2020</v>
      </c>
    </row>
    <row r="113" spans="1:4" x14ac:dyDescent="0.3">
      <c r="A113" s="46" t="s">
        <v>64</v>
      </c>
      <c r="B113" s="46"/>
      <c r="C113" s="46"/>
      <c r="D113" s="46"/>
    </row>
    <row r="114" spans="1:4" x14ac:dyDescent="0.3">
      <c r="A114" s="176" t="s">
        <v>65</v>
      </c>
      <c r="B114" s="178" t="s">
        <v>66</v>
      </c>
      <c r="C114" s="180" t="s">
        <v>67</v>
      </c>
      <c r="D114" s="46"/>
    </row>
    <row r="115" spans="1:4" x14ac:dyDescent="0.3">
      <c r="A115" s="177"/>
      <c r="B115" s="179"/>
      <c r="C115" s="181"/>
      <c r="D115" s="46"/>
    </row>
    <row r="116" spans="1:4" x14ac:dyDescent="0.3">
      <c r="A116" s="177"/>
      <c r="B116" s="179"/>
      <c r="C116" s="181"/>
      <c r="D116" s="46"/>
    </row>
    <row r="117" spans="1:4" x14ac:dyDescent="0.3">
      <c r="A117" s="142">
        <v>2006</v>
      </c>
      <c r="B117" s="143">
        <v>13638.375</v>
      </c>
      <c r="C117" s="144">
        <v>0.89949999999999997</v>
      </c>
      <c r="D117" s="46"/>
    </row>
    <row r="118" spans="1:4" x14ac:dyDescent="0.3">
      <c r="A118" s="142">
        <v>2007</v>
      </c>
      <c r="B118" s="143">
        <v>14290.8</v>
      </c>
      <c r="C118" s="144">
        <v>0.92400000000000004</v>
      </c>
      <c r="D118" s="46"/>
    </row>
    <row r="119" spans="1:4" x14ac:dyDescent="0.3">
      <c r="A119" s="142">
        <v>2008</v>
      </c>
      <c r="B119" s="143">
        <v>14743.325000000001</v>
      </c>
      <c r="C119" s="144">
        <v>0.94310000000000005</v>
      </c>
      <c r="D119" s="46"/>
    </row>
    <row r="120" spans="1:4" x14ac:dyDescent="0.3">
      <c r="A120" s="142">
        <v>2009</v>
      </c>
      <c r="B120" s="143">
        <v>14431.8</v>
      </c>
      <c r="C120" s="144">
        <v>0.95399999999999996</v>
      </c>
      <c r="D120" s="46"/>
    </row>
    <row r="121" spans="1:4" x14ac:dyDescent="0.3">
      <c r="A121" s="142">
        <v>2010</v>
      </c>
      <c r="B121" s="143">
        <v>14838.85</v>
      </c>
      <c r="C121" s="144">
        <v>0.96220000000000006</v>
      </c>
      <c r="D121" s="46"/>
    </row>
    <row r="122" spans="1:4" x14ac:dyDescent="0.3">
      <c r="A122" s="142">
        <v>2011</v>
      </c>
      <c r="B122" s="143">
        <v>15403.674999999999</v>
      </c>
      <c r="C122" s="144">
        <v>0.98140000000000005</v>
      </c>
      <c r="D122" s="46"/>
    </row>
    <row r="123" spans="1:4" x14ac:dyDescent="0.3">
      <c r="A123" s="142">
        <v>2012</v>
      </c>
      <c r="B123" s="143">
        <v>16056.45</v>
      </c>
      <c r="C123" s="144">
        <v>1</v>
      </c>
      <c r="D123" s="46"/>
    </row>
    <row r="124" spans="1:4" x14ac:dyDescent="0.3">
      <c r="A124" s="142">
        <v>2013</v>
      </c>
      <c r="B124" s="143">
        <v>16603.775000000001</v>
      </c>
      <c r="C124" s="144">
        <v>1.0184</v>
      </c>
      <c r="D124" s="46"/>
    </row>
    <row r="125" spans="1:4" x14ac:dyDescent="0.3">
      <c r="A125" s="142">
        <v>2014</v>
      </c>
      <c r="B125" s="143">
        <v>17335.575000000001</v>
      </c>
      <c r="C125" s="144">
        <v>1.038</v>
      </c>
      <c r="D125" s="46"/>
    </row>
    <row r="126" spans="1:4" x14ac:dyDescent="0.3">
      <c r="A126" s="142">
        <v>2015</v>
      </c>
      <c r="B126" s="143">
        <v>18106.075000000001</v>
      </c>
      <c r="C126" s="144">
        <v>1.0496000000000001</v>
      </c>
      <c r="D126" s="46"/>
    </row>
    <row r="127" spans="1:4" x14ac:dyDescent="0.3">
      <c r="A127" s="142">
        <v>2016</v>
      </c>
      <c r="B127" s="143">
        <v>18581.650000000001</v>
      </c>
      <c r="C127" s="144">
        <v>1.0589</v>
      </c>
      <c r="D127" s="46"/>
    </row>
    <row r="128" spans="1:4" x14ac:dyDescent="0.3">
      <c r="A128" s="142">
        <v>2017</v>
      </c>
      <c r="B128" s="143">
        <v>19316.625</v>
      </c>
      <c r="C128" s="144">
        <v>1.0777000000000001</v>
      </c>
      <c r="D128" s="46"/>
    </row>
    <row r="129" spans="1:4" x14ac:dyDescent="0.3">
      <c r="A129" s="142">
        <v>2018</v>
      </c>
      <c r="B129" s="143">
        <v>20368.900000000001</v>
      </c>
      <c r="C129" s="144">
        <v>1.1026</v>
      </c>
      <c r="D129" s="46"/>
    </row>
    <row r="130" spans="1:4" x14ac:dyDescent="0.3">
      <c r="A130" s="142">
        <v>2019</v>
      </c>
      <c r="B130" s="143">
        <v>21223.85</v>
      </c>
      <c r="C130" s="144">
        <v>1.1244000000000001</v>
      </c>
      <c r="D130" s="46"/>
    </row>
    <row r="131" spans="1:4" x14ac:dyDescent="0.3">
      <c r="A131" s="142">
        <v>2020</v>
      </c>
      <c r="B131" s="143">
        <v>20999.724999999999</v>
      </c>
      <c r="C131" s="144">
        <v>1.1385000000000001</v>
      </c>
      <c r="D131" s="145"/>
    </row>
    <row r="132" spans="1:4" x14ac:dyDescent="0.3">
      <c r="A132" s="146">
        <v>2021</v>
      </c>
      <c r="B132" s="147">
        <v>22029.974999999999</v>
      </c>
      <c r="C132" s="148">
        <v>1.1577999999999999</v>
      </c>
      <c r="D132" s="46" t="s">
        <v>68</v>
      </c>
    </row>
  </sheetData>
  <mergeCells count="3">
    <mergeCell ref="A114:A116"/>
    <mergeCell ref="B114:B116"/>
    <mergeCell ref="C114:C116"/>
  </mergeCells>
  <hyperlinks>
    <hyperlink ref="Q4" r:id="rId1" xr:uid="{8AA495A3-5295-4D30-A694-F6FC87D7FAF1}"/>
    <hyperlink ref="R4" r:id="rId2" xr:uid="{F406D0E0-D564-4A7C-93D9-A378E4277798}"/>
    <hyperlink ref="B4" r:id="rId3" xr:uid="{6B896A1B-4DA3-4E0C-829B-41F2070A6013}"/>
    <hyperlink ref="B8" r:id="rId4" xr:uid="{5F9140EC-1B3E-465E-B3F2-C370E5F74C06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D3CE-D8C3-43C5-805E-F44B1483F677}">
  <sheetPr>
    <tabColor rgb="FFFFCCCC"/>
  </sheetPr>
  <dimension ref="A1:L82"/>
  <sheetViews>
    <sheetView topLeftCell="H4" workbookViewId="0">
      <selection activeCell="H13" sqref="H13"/>
    </sheetView>
  </sheetViews>
  <sheetFormatPr defaultRowHeight="14.4" x14ac:dyDescent="0.3"/>
  <cols>
    <col min="1" max="1" width="14.21875" hidden="1" customWidth="1"/>
    <col min="2" max="2" width="15.5546875" hidden="1" customWidth="1"/>
    <col min="3" max="7" width="0" hidden="1" customWidth="1"/>
    <col min="8" max="8" width="15.6640625" style="94" customWidth="1"/>
    <col min="9" max="9" width="18.77734375" style="94" customWidth="1"/>
    <col min="10" max="10" width="8.88671875" style="94"/>
    <col min="11" max="11" width="11.109375" bestFit="1" customWidth="1"/>
    <col min="12" max="12" width="13.21875" customWidth="1"/>
  </cols>
  <sheetData>
    <row r="1" spans="1:12" x14ac:dyDescent="0.3">
      <c r="H1" s="171" t="s">
        <v>89</v>
      </c>
    </row>
    <row r="2" spans="1:12" x14ac:dyDescent="0.3">
      <c r="A2" s="6" t="s">
        <v>42</v>
      </c>
      <c r="B2" t="s">
        <v>69</v>
      </c>
      <c r="H2" s="47" t="s">
        <v>42</v>
      </c>
      <c r="I2" s="30" t="s">
        <v>84</v>
      </c>
    </row>
    <row r="3" spans="1:12" x14ac:dyDescent="0.3">
      <c r="A3" s="6" t="s">
        <v>4</v>
      </c>
      <c r="B3" s="8" t="s">
        <v>70</v>
      </c>
      <c r="H3" s="47" t="s">
        <v>4</v>
      </c>
      <c r="I3" s="165" t="s">
        <v>63</v>
      </c>
    </row>
    <row r="4" spans="1:12" x14ac:dyDescent="0.3">
      <c r="A4" s="12"/>
      <c r="H4" s="52"/>
      <c r="I4" s="30"/>
    </row>
    <row r="5" spans="1:12" x14ac:dyDescent="0.3">
      <c r="A5" s="14" t="s">
        <v>8</v>
      </c>
      <c r="B5" s="15"/>
      <c r="H5" s="54" t="s">
        <v>8</v>
      </c>
      <c r="I5" s="56"/>
    </row>
    <row r="6" spans="1:12" x14ac:dyDescent="0.3">
      <c r="A6" s="8" t="s">
        <v>71</v>
      </c>
      <c r="H6"/>
      <c r="I6"/>
    </row>
    <row r="7" spans="1:12" x14ac:dyDescent="0.3">
      <c r="A7" t="s">
        <v>72</v>
      </c>
      <c r="H7" s="1" t="s">
        <v>78</v>
      </c>
      <c r="I7" s="1"/>
      <c r="J7" s="1"/>
      <c r="K7" s="1"/>
      <c r="L7" s="1"/>
    </row>
    <row r="8" spans="1:12" ht="54.6" customHeight="1" thickBot="1" x14ac:dyDescent="0.35">
      <c r="A8" t="s">
        <v>73</v>
      </c>
      <c r="H8" s="1" t="s">
        <v>65</v>
      </c>
      <c r="I8" s="156" t="s">
        <v>79</v>
      </c>
      <c r="J8" s="156" t="s">
        <v>80</v>
      </c>
      <c r="K8" s="1" t="s">
        <v>81</v>
      </c>
      <c r="L8" s="156" t="s">
        <v>82</v>
      </c>
    </row>
    <row r="9" spans="1:12" x14ac:dyDescent="0.3">
      <c r="H9">
        <v>2002</v>
      </c>
      <c r="I9" s="159">
        <v>1131.2193858675546</v>
      </c>
      <c r="J9" s="160">
        <v>75.97730916265877</v>
      </c>
      <c r="L9" s="157">
        <f t="shared" ref="L9:L29" si="0">I9+J9</f>
        <v>1207.1966950302133</v>
      </c>
    </row>
    <row r="10" spans="1:12" x14ac:dyDescent="0.3">
      <c r="A10" s="19" t="s">
        <v>9</v>
      </c>
      <c r="B10" s="19" t="s">
        <v>74</v>
      </c>
      <c r="H10">
        <v>2003</v>
      </c>
      <c r="I10" s="161">
        <v>1072.1429090029042</v>
      </c>
      <c r="J10" s="162">
        <v>65.694578896418193</v>
      </c>
      <c r="L10" s="157">
        <f t="shared" si="0"/>
        <v>1137.8374878993222</v>
      </c>
    </row>
    <row r="11" spans="1:12" ht="15" thickBot="1" x14ac:dyDescent="0.35">
      <c r="A11" s="149"/>
      <c r="B11" s="19" t="s">
        <v>75</v>
      </c>
      <c r="H11">
        <v>2004</v>
      </c>
      <c r="I11" s="161">
        <v>1037.5086570366568</v>
      </c>
      <c r="J11" s="162">
        <v>72.05757217103708</v>
      </c>
      <c r="L11" s="157">
        <f t="shared" si="0"/>
        <v>1109.5662292076938</v>
      </c>
    </row>
    <row r="12" spans="1:12" x14ac:dyDescent="0.3">
      <c r="A12">
        <v>1974</v>
      </c>
      <c r="B12" s="150">
        <v>6.4690000000000003</v>
      </c>
      <c r="H12">
        <v>2005</v>
      </c>
      <c r="I12" s="161">
        <v>975.38634350634959</v>
      </c>
      <c r="J12" s="162">
        <v>69.786853146853147</v>
      </c>
      <c r="L12" s="157">
        <f t="shared" si="0"/>
        <v>1045.1731966532027</v>
      </c>
    </row>
    <row r="13" spans="1:12" x14ac:dyDescent="0.3">
      <c r="A13">
        <v>1975</v>
      </c>
      <c r="B13" s="151">
        <v>33.155999999999999</v>
      </c>
      <c r="H13">
        <v>2006</v>
      </c>
      <c r="I13" s="161">
        <v>935.7560237592985</v>
      </c>
      <c r="J13" s="162">
        <v>67.395990935938713</v>
      </c>
      <c r="L13" s="157">
        <f t="shared" si="0"/>
        <v>1003.1520146952372</v>
      </c>
    </row>
    <row r="14" spans="1:12" x14ac:dyDescent="0.3">
      <c r="A14">
        <v>1976</v>
      </c>
      <c r="B14" s="151">
        <v>64.724000000000004</v>
      </c>
      <c r="H14">
        <v>2007</v>
      </c>
      <c r="I14" s="161">
        <v>820.54426194078235</v>
      </c>
      <c r="J14" s="162">
        <v>60.496390749945959</v>
      </c>
      <c r="L14" s="157">
        <f t="shared" si="0"/>
        <v>881.04065269072828</v>
      </c>
    </row>
    <row r="15" spans="1:12" x14ac:dyDescent="0.3">
      <c r="A15">
        <v>1977</v>
      </c>
      <c r="B15" s="151">
        <v>298.7</v>
      </c>
      <c r="H15">
        <v>2008</v>
      </c>
      <c r="I15" s="161">
        <v>875.04406010797072</v>
      </c>
      <c r="J15" s="162">
        <v>62.292190113263473</v>
      </c>
      <c r="K15" s="172">
        <v>18345.38405113696</v>
      </c>
      <c r="L15" s="157">
        <f t="shared" si="0"/>
        <v>937.3362502212342</v>
      </c>
    </row>
    <row r="16" spans="1:12" x14ac:dyDescent="0.3">
      <c r="A16">
        <v>1978</v>
      </c>
      <c r="B16" s="151">
        <v>395.89699999999999</v>
      </c>
      <c r="H16">
        <v>2009</v>
      </c>
      <c r="I16" s="161">
        <v>1270.7674944985852</v>
      </c>
      <c r="J16" s="162">
        <v>63.921198784449331</v>
      </c>
      <c r="K16" s="158"/>
      <c r="L16" s="157">
        <f t="shared" si="0"/>
        <v>1334.6886932830346</v>
      </c>
    </row>
    <row r="17" spans="1:12" x14ac:dyDescent="0.3">
      <c r="A17">
        <v>1979</v>
      </c>
      <c r="B17" s="151">
        <v>535.44100000000003</v>
      </c>
      <c r="H17">
        <v>2010</v>
      </c>
      <c r="I17" s="161">
        <v>1167.738728443798</v>
      </c>
      <c r="J17" s="162">
        <v>67.940286723457305</v>
      </c>
      <c r="L17" s="157">
        <f t="shared" si="0"/>
        <v>1235.6790151672553</v>
      </c>
    </row>
    <row r="18" spans="1:12" x14ac:dyDescent="0.3">
      <c r="A18">
        <v>1980</v>
      </c>
      <c r="B18" s="151">
        <v>816.61400000000003</v>
      </c>
      <c r="H18">
        <v>2011</v>
      </c>
      <c r="I18" s="161">
        <v>1085.1333482688392</v>
      </c>
      <c r="J18" s="162">
        <v>66.217922606924645</v>
      </c>
      <c r="L18" s="157">
        <f t="shared" si="0"/>
        <v>1151.3512708757639</v>
      </c>
    </row>
    <row r="19" spans="1:12" x14ac:dyDescent="0.3">
      <c r="A19">
        <v>1981</v>
      </c>
      <c r="B19" s="151">
        <v>572.125</v>
      </c>
      <c r="H19">
        <v>2012</v>
      </c>
      <c r="I19" s="161">
        <v>993.07999999999993</v>
      </c>
      <c r="J19" s="162">
        <v>60.59496</v>
      </c>
      <c r="L19" s="157">
        <f t="shared" si="0"/>
        <v>1053.6749599999998</v>
      </c>
    </row>
    <row r="20" spans="1:12" x14ac:dyDescent="0.3">
      <c r="A20">
        <v>1982</v>
      </c>
      <c r="B20" s="151">
        <v>348.19200000000001</v>
      </c>
      <c r="H20">
        <v>2013</v>
      </c>
      <c r="I20" s="161">
        <v>978.1661200039282</v>
      </c>
      <c r="J20" s="162">
        <v>60.202081901207897</v>
      </c>
      <c r="L20" s="157">
        <f t="shared" si="0"/>
        <v>1038.3682019051362</v>
      </c>
    </row>
    <row r="21" spans="1:12" x14ac:dyDescent="0.3">
      <c r="A21">
        <v>1983</v>
      </c>
      <c r="B21" s="151">
        <v>487.37200000000001</v>
      </c>
      <c r="H21">
        <v>2014</v>
      </c>
      <c r="I21" s="161">
        <v>1058.659113680154</v>
      </c>
      <c r="J21" s="162">
        <v>55.005780346820799</v>
      </c>
      <c r="L21" s="157">
        <f t="shared" si="0"/>
        <v>1113.6648940269747</v>
      </c>
    </row>
    <row r="22" spans="1:12" x14ac:dyDescent="0.3">
      <c r="A22">
        <v>1984</v>
      </c>
      <c r="B22" s="151">
        <v>365.49099999999999</v>
      </c>
      <c r="H22">
        <v>2015</v>
      </c>
      <c r="I22" s="161">
        <v>1071.3782264977615</v>
      </c>
      <c r="J22" s="162">
        <v>51.361082007810268</v>
      </c>
      <c r="L22" s="157">
        <f t="shared" si="0"/>
        <v>1122.7393085055717</v>
      </c>
    </row>
    <row r="23" spans="1:12" x14ac:dyDescent="0.3">
      <c r="A23">
        <v>1985</v>
      </c>
      <c r="B23" s="151">
        <v>470.01600000000002</v>
      </c>
      <c r="H23">
        <v>2016</v>
      </c>
      <c r="I23" s="161">
        <v>1188.1919516342339</v>
      </c>
      <c r="J23" s="162">
        <v>49.786510485546948</v>
      </c>
      <c r="L23" s="157">
        <f t="shared" si="0"/>
        <v>1237.9784621197807</v>
      </c>
    </row>
    <row r="24" spans="1:12" x14ac:dyDescent="0.3">
      <c r="A24">
        <v>1986</v>
      </c>
      <c r="B24" s="151">
        <v>380.738</v>
      </c>
      <c r="H24">
        <v>2017</v>
      </c>
      <c r="I24" s="161">
        <v>1209.9229698375871</v>
      </c>
      <c r="J24" s="162">
        <v>47.667749419953601</v>
      </c>
      <c r="L24" s="157">
        <f t="shared" si="0"/>
        <v>1257.5907192575407</v>
      </c>
    </row>
    <row r="25" spans="1:12" x14ac:dyDescent="0.3">
      <c r="A25">
        <v>1987</v>
      </c>
      <c r="B25" s="151">
        <v>343.05</v>
      </c>
      <c r="H25">
        <v>2018</v>
      </c>
      <c r="I25" s="161">
        <v>1323.5959912933065</v>
      </c>
      <c r="J25" s="162">
        <v>46.582622891347725</v>
      </c>
      <c r="L25" s="157">
        <f t="shared" si="0"/>
        <v>1370.1786141846542</v>
      </c>
    </row>
    <row r="26" spans="1:12" x14ac:dyDescent="0.3">
      <c r="A26">
        <v>1988</v>
      </c>
      <c r="B26" s="151">
        <v>286.87299999999999</v>
      </c>
      <c r="H26">
        <v>2019</v>
      </c>
      <c r="I26" s="161">
        <v>1337.1052397473532</v>
      </c>
      <c r="J26" s="162">
        <v>45.691664442665235</v>
      </c>
      <c r="L26" s="157">
        <f t="shared" si="0"/>
        <v>1382.7969041900185</v>
      </c>
    </row>
    <row r="27" spans="1:12" x14ac:dyDescent="0.3">
      <c r="A27">
        <v>1989</v>
      </c>
      <c r="B27" s="151">
        <v>304.30399999999997</v>
      </c>
      <c r="H27">
        <v>2020</v>
      </c>
      <c r="I27" s="161">
        <v>1592.6081994557107</v>
      </c>
      <c r="J27" s="162">
        <v>41.104714248090595</v>
      </c>
      <c r="L27" s="157">
        <f t="shared" si="0"/>
        <v>1633.7129137038014</v>
      </c>
    </row>
    <row r="28" spans="1:12" x14ac:dyDescent="0.3">
      <c r="A28">
        <v>1990</v>
      </c>
      <c r="B28" s="151">
        <v>335.18099999999998</v>
      </c>
      <c r="H28">
        <v>2021</v>
      </c>
      <c r="I28" s="161">
        <v>1562.2774891406184</v>
      </c>
      <c r="J28" s="162">
        <v>40.524657184226214</v>
      </c>
      <c r="L28" s="157">
        <f t="shared" si="0"/>
        <v>1602.8021463248447</v>
      </c>
    </row>
    <row r="29" spans="1:12" ht="15" thickBot="1" x14ac:dyDescent="0.35">
      <c r="A29">
        <v>1991</v>
      </c>
      <c r="B29" s="151">
        <v>388.04599999999999</v>
      </c>
      <c r="H29">
        <v>2022</v>
      </c>
      <c r="I29" s="163">
        <v>1610.5</v>
      </c>
      <c r="J29" s="164">
        <v>39.4</v>
      </c>
      <c r="L29" s="157">
        <f t="shared" si="0"/>
        <v>1649.9</v>
      </c>
    </row>
    <row r="30" spans="1:12" x14ac:dyDescent="0.3">
      <c r="A30">
        <v>1992</v>
      </c>
      <c r="B30" s="151">
        <v>498.57400000000001</v>
      </c>
      <c r="H30" s="125" t="s">
        <v>83</v>
      </c>
      <c r="I30"/>
      <c r="J30"/>
    </row>
    <row r="31" spans="1:12" x14ac:dyDescent="0.3">
      <c r="A31">
        <v>1993</v>
      </c>
      <c r="B31" s="151">
        <v>525.66700000000003</v>
      </c>
      <c r="H31"/>
      <c r="I31"/>
    </row>
    <row r="32" spans="1:12" x14ac:dyDescent="0.3">
      <c r="A32">
        <v>1994</v>
      </c>
      <c r="B32" s="151">
        <v>716.12400000000002</v>
      </c>
      <c r="H32"/>
      <c r="I32"/>
    </row>
    <row r="33" spans="1:9" x14ac:dyDescent="0.3">
      <c r="A33">
        <v>1995</v>
      </c>
      <c r="B33" s="151">
        <v>829.83600000000001</v>
      </c>
      <c r="H33"/>
      <c r="I33"/>
    </row>
    <row r="34" spans="1:9" x14ac:dyDescent="0.3">
      <c r="A34">
        <v>1996</v>
      </c>
      <c r="B34" s="151">
        <v>665.06899999999996</v>
      </c>
      <c r="H34"/>
      <c r="I34"/>
    </row>
    <row r="35" spans="1:9" x14ac:dyDescent="0.3">
      <c r="A35">
        <v>1997</v>
      </c>
      <c r="B35" s="151">
        <v>613.62699999999995</v>
      </c>
      <c r="H35"/>
      <c r="I35"/>
    </row>
    <row r="36" spans="1:9" x14ac:dyDescent="0.3">
      <c r="A36">
        <v>1998</v>
      </c>
      <c r="B36" s="151">
        <v>659.32399999999996</v>
      </c>
      <c r="H36"/>
      <c r="I36"/>
    </row>
    <row r="37" spans="1:9" x14ac:dyDescent="0.3">
      <c r="A37">
        <v>1999</v>
      </c>
      <c r="B37" s="151">
        <v>741.28</v>
      </c>
      <c r="H37"/>
      <c r="I37"/>
    </row>
    <row r="38" spans="1:9" x14ac:dyDescent="0.3">
      <c r="A38">
        <v>2000</v>
      </c>
      <c r="B38" s="151">
        <v>813.12199999999996</v>
      </c>
      <c r="H38"/>
      <c r="I38"/>
    </row>
    <row r="39" spans="1:9" x14ac:dyDescent="0.3">
      <c r="A39">
        <v>2001</v>
      </c>
      <c r="B39" s="151">
        <v>858.303</v>
      </c>
      <c r="H39"/>
      <c r="I39"/>
    </row>
    <row r="40" spans="1:9" x14ac:dyDescent="0.3">
      <c r="A40">
        <v>2002</v>
      </c>
      <c r="B40" s="151">
        <v>840.02300000000002</v>
      </c>
      <c r="H40"/>
      <c r="I40"/>
    </row>
    <row r="41" spans="1:9" x14ac:dyDescent="0.3">
      <c r="A41">
        <v>2003</v>
      </c>
      <c r="B41" s="151">
        <v>558.346</v>
      </c>
      <c r="H41"/>
      <c r="I41"/>
    </row>
    <row r="42" spans="1:9" x14ac:dyDescent="0.3">
      <c r="A42">
        <v>2004</v>
      </c>
      <c r="B42" s="151">
        <v>527.81100000000004</v>
      </c>
      <c r="H42"/>
      <c r="I42"/>
    </row>
    <row r="43" spans="1:9" x14ac:dyDescent="0.3">
      <c r="A43">
        <v>2005</v>
      </c>
      <c r="B43" s="151">
        <v>654.40300000000002</v>
      </c>
      <c r="H43"/>
      <c r="I43"/>
    </row>
    <row r="44" spans="1:9" x14ac:dyDescent="0.3">
      <c r="A44">
        <v>2006</v>
      </c>
      <c r="B44" s="151">
        <v>548.524</v>
      </c>
      <c r="H44"/>
      <c r="I44"/>
    </row>
    <row r="45" spans="1:9" x14ac:dyDescent="0.3">
      <c r="A45">
        <v>2007</v>
      </c>
      <c r="B45" s="151">
        <v>696.79600000000005</v>
      </c>
      <c r="H45"/>
      <c r="I45"/>
    </row>
    <row r="46" spans="1:9" x14ac:dyDescent="0.3">
      <c r="A46">
        <v>2008</v>
      </c>
      <c r="B46" s="151">
        <v>826.29499999999996</v>
      </c>
      <c r="H46"/>
      <c r="I46"/>
    </row>
    <row r="47" spans="1:9" x14ac:dyDescent="0.3">
      <c r="A47">
        <v>2009</v>
      </c>
      <c r="B47" s="151">
        <v>2631.8209999999999</v>
      </c>
      <c r="H47"/>
      <c r="I47"/>
    </row>
    <row r="48" spans="1:9" x14ac:dyDescent="0.3">
      <c r="A48">
        <v>2010</v>
      </c>
      <c r="B48" s="151">
        <v>1704.3240000000001</v>
      </c>
      <c r="H48"/>
      <c r="I48"/>
    </row>
    <row r="49" spans="1:10" x14ac:dyDescent="0.3">
      <c r="A49">
        <v>2011</v>
      </c>
      <c r="B49" s="151">
        <v>1057.999</v>
      </c>
      <c r="H49"/>
      <c r="I49"/>
    </row>
    <row r="50" spans="1:10" x14ac:dyDescent="0.3">
      <c r="A50">
        <v>2012</v>
      </c>
      <c r="B50" s="151">
        <v>1136.2190000000001</v>
      </c>
      <c r="H50"/>
      <c r="I50"/>
    </row>
    <row r="51" spans="1:10" x14ac:dyDescent="0.3">
      <c r="A51">
        <v>2013</v>
      </c>
      <c r="B51" s="151">
        <v>1461.9580000000001</v>
      </c>
      <c r="H51"/>
      <c r="I51"/>
    </row>
    <row r="52" spans="1:10" x14ac:dyDescent="0.3">
      <c r="A52">
        <v>2014</v>
      </c>
      <c r="B52" s="151">
        <v>1472.921</v>
      </c>
      <c r="H52"/>
      <c r="I52"/>
    </row>
    <row r="53" spans="1:10" x14ac:dyDescent="0.3">
      <c r="A53">
        <v>2015</v>
      </c>
      <c r="B53" s="151">
        <v>1362.8820000000001</v>
      </c>
      <c r="H53"/>
      <c r="I53"/>
    </row>
    <row r="54" spans="1:10" x14ac:dyDescent="0.3">
      <c r="A54">
        <v>2016</v>
      </c>
      <c r="B54" s="151">
        <v>1729.1410000000001</v>
      </c>
      <c r="H54"/>
      <c r="I54"/>
    </row>
    <row r="55" spans="1:10" x14ac:dyDescent="0.3">
      <c r="A55">
        <v>2017</v>
      </c>
      <c r="B55" s="151">
        <v>1827.7909999999999</v>
      </c>
      <c r="H55"/>
      <c r="I55"/>
    </row>
    <row r="56" spans="1:10" x14ac:dyDescent="0.3">
      <c r="A56">
        <v>2018</v>
      </c>
      <c r="B56" s="151">
        <v>2281.3539999999998</v>
      </c>
      <c r="H56"/>
      <c r="I56"/>
    </row>
    <row r="57" spans="1:10" x14ac:dyDescent="0.3">
      <c r="A57">
        <v>2019</v>
      </c>
      <c r="B57" s="151">
        <v>2359.864</v>
      </c>
      <c r="H57"/>
      <c r="I57"/>
    </row>
    <row r="58" spans="1:10" x14ac:dyDescent="0.3">
      <c r="A58">
        <v>2020</v>
      </c>
      <c r="B58" s="151">
        <v>2579.4639999999999</v>
      </c>
      <c r="H58"/>
      <c r="I58"/>
    </row>
    <row r="59" spans="1:10" ht="15" thickBot="1" x14ac:dyDescent="0.35">
      <c r="A59">
        <v>2021</v>
      </c>
      <c r="B59" s="152">
        <v>2528.913</v>
      </c>
      <c r="C59" s="154">
        <f>B59/165000</f>
        <v>1.5326745454545454E-2</v>
      </c>
      <c r="H59"/>
      <c r="I59"/>
    </row>
    <row r="60" spans="1:10" x14ac:dyDescent="0.3">
      <c r="B60" s="153"/>
      <c r="J60"/>
    </row>
    <row r="61" spans="1:10" x14ac:dyDescent="0.3">
      <c r="J61"/>
    </row>
    <row r="62" spans="1:10" x14ac:dyDescent="0.3">
      <c r="J62"/>
    </row>
    <row r="63" spans="1:10" x14ac:dyDescent="0.3">
      <c r="J63"/>
    </row>
    <row r="64" spans="1:10" x14ac:dyDescent="0.3">
      <c r="J64"/>
    </row>
    <row r="65" spans="10:10" x14ac:dyDescent="0.3">
      <c r="J65"/>
    </row>
    <row r="66" spans="10:10" x14ac:dyDescent="0.3">
      <c r="J66"/>
    </row>
    <row r="67" spans="10:10" x14ac:dyDescent="0.3">
      <c r="J67"/>
    </row>
    <row r="68" spans="10:10" x14ac:dyDescent="0.3">
      <c r="J68"/>
    </row>
    <row r="69" spans="10:10" x14ac:dyDescent="0.3">
      <c r="J69"/>
    </row>
    <row r="70" spans="10:10" x14ac:dyDescent="0.3">
      <c r="J70"/>
    </row>
    <row r="71" spans="10:10" x14ac:dyDescent="0.3">
      <c r="J71"/>
    </row>
    <row r="72" spans="10:10" x14ac:dyDescent="0.3">
      <c r="J72"/>
    </row>
    <row r="73" spans="10:10" x14ac:dyDescent="0.3">
      <c r="J73"/>
    </row>
    <row r="74" spans="10:10" x14ac:dyDescent="0.3">
      <c r="J74"/>
    </row>
    <row r="75" spans="10:10" x14ac:dyDescent="0.3">
      <c r="J75"/>
    </row>
    <row r="76" spans="10:10" x14ac:dyDescent="0.3">
      <c r="J76"/>
    </row>
    <row r="77" spans="10:10" x14ac:dyDescent="0.3">
      <c r="J77"/>
    </row>
    <row r="78" spans="10:10" x14ac:dyDescent="0.3">
      <c r="J78"/>
    </row>
    <row r="79" spans="10:10" x14ac:dyDescent="0.3">
      <c r="J79"/>
    </row>
    <row r="80" spans="10:10" x14ac:dyDescent="0.3">
      <c r="J80"/>
    </row>
    <row r="81" spans="10:10" x14ac:dyDescent="0.3">
      <c r="J81"/>
    </row>
    <row r="82" spans="10:10" x14ac:dyDescent="0.3">
      <c r="J82"/>
    </row>
  </sheetData>
  <hyperlinks>
    <hyperlink ref="A6" location="Index!A1" display="Back to Index" xr:uid="{2B1E8DE1-123C-4C34-97BC-AE45E2F8BCF5}"/>
    <hyperlink ref="B3" r:id="rId1" xr:uid="{E9995AB0-4D7D-48E4-8805-8DAADCD3233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61fcd-f49d-4345-baa7-385c59177dba" xsi:nil="true"/>
    <lcf76f155ced4ddcb4097134ff3c332f xmlns="4ada840d-dde7-41e1-b4d4-c0159dd39ec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AA24064C30AA45B6B8CB0BF2DFA03E" ma:contentTypeVersion="13" ma:contentTypeDescription="Create a new document." ma:contentTypeScope="" ma:versionID="ba47033b39becd34237b81243e8e7bca">
  <xsd:schema xmlns:xsd="http://www.w3.org/2001/XMLSchema" xmlns:xs="http://www.w3.org/2001/XMLSchema" xmlns:p="http://schemas.microsoft.com/office/2006/metadata/properties" xmlns:ns2="4ada840d-dde7-41e1-b4d4-c0159dd39ec2" xmlns:ns3="ba461fcd-f49d-4345-baa7-385c59177dba" targetNamespace="http://schemas.microsoft.com/office/2006/metadata/properties" ma:root="true" ma:fieldsID="cdd35e28ad30dd884490e7669bbd4d12" ns2:_="" ns3:_="">
    <xsd:import namespace="4ada840d-dde7-41e1-b4d4-c0159dd39ec2"/>
    <xsd:import namespace="ba461fcd-f49d-4345-baa7-385c59177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a840d-dde7-41e1-b4d4-c0159dd39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16a9fad-b3a2-484b-ba1d-0028cce749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61fcd-f49d-4345-baa7-385c59177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e522374-9cfe-4aca-bcec-7877d12047a4}" ma:internalName="TaxCatchAll" ma:showField="CatchAllData" ma:web="ba461fcd-f49d-4345-baa7-385c59177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3565E-8FAD-4A0B-8A79-DF41F141DC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8AA1B8-AC04-468F-9602-F941B79A865A}">
  <ds:schemaRefs>
    <ds:schemaRef ds:uri="http://schemas.microsoft.com/office/2006/metadata/properties"/>
    <ds:schemaRef ds:uri="http://schemas.microsoft.com/office/infopath/2007/PartnerControls"/>
    <ds:schemaRef ds:uri="ba461fcd-f49d-4345-baa7-385c59177dba"/>
    <ds:schemaRef ds:uri="4ada840d-dde7-41e1-b4d4-c0159dd39ec2"/>
  </ds:schemaRefs>
</ds:datastoreItem>
</file>

<file path=customXml/itemProps3.xml><?xml version="1.0" encoding="utf-8"?>
<ds:datastoreItem xmlns:ds="http://schemas.openxmlformats.org/officeDocument/2006/customXml" ds:itemID="{A98DE322-8C9B-4D18-80EB-C9636016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a840d-dde7-41e1-b4d4-c0159dd39ec2"/>
    <ds:schemaRef ds:uri="ba461fcd-f49d-4345-baa7-385c59177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Energy Productivity</vt:lpstr>
      <vt:lpstr>2 Energy Consumption</vt:lpstr>
      <vt:lpstr>2 Carbon Emissions</vt:lpstr>
      <vt:lpstr>3 Per Capita Energy Consumption</vt:lpstr>
      <vt:lpstr>4 Program Impacts</vt:lpstr>
      <vt:lpstr>5 Expenditures &amp; Savings</vt:lpstr>
      <vt:lpstr>6 EE Federal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Bell-Pasht</dc:creator>
  <cp:lastModifiedBy>Aimee Bell-Pasht</cp:lastModifiedBy>
  <dcterms:created xsi:type="dcterms:W3CDTF">2022-11-09T15:51:50Z</dcterms:created>
  <dcterms:modified xsi:type="dcterms:W3CDTF">2023-01-13T19:36:39Z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0x010100F3AA24064C30AA45B6B8CB0BF2DFA03E</vt:lpwstr>
  </property>
  <property fmtid="{D5CDD505-2E9C-101B-9397-08002B2CF9AE}" pid="3" name="MediaServiceImageTags">
    <vt:lpwstr/>
  </property>
</Properties>
</file>